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Box\10334400_kouatsu\【04_高圧契約Ｔ】\02.PPS（新規P対応）\新規Ｐ案内提出書類\"/>
    </mc:Choice>
  </mc:AlternateContent>
  <bookViews>
    <workbookView xWindow="9000" yWindow="-75" windowWidth="9495" windowHeight="9855" tabRatio="722"/>
  </bookViews>
  <sheets>
    <sheet name="接続供給契約申込書" sheetId="98" r:id="rId1"/>
    <sheet name="申込記入例" sheetId="99" state="hidden" r:id="rId2"/>
    <sheet name="別紙記入例" sheetId="100" state="hidden" r:id="rId3"/>
    <sheet name="別紙(個別)-2" sheetId="69" state="hidden" r:id="rId4"/>
    <sheet name="別紙(個別)-3" sheetId="70" state="hidden" r:id="rId5"/>
    <sheet name="別紙(個別)-4" sheetId="71" state="hidden" r:id="rId6"/>
    <sheet name="別紙(個別)-5" sheetId="72" state="hidden" r:id="rId7"/>
    <sheet name="別紙(個別)-6" sheetId="73" state="hidden" r:id="rId8"/>
    <sheet name="別紙(個別)-7" sheetId="74" state="hidden" r:id="rId9"/>
    <sheet name="別紙(個別)-8" sheetId="75" state="hidden" r:id="rId10"/>
    <sheet name="別紙(個別)-9" sheetId="76" state="hidden" r:id="rId11"/>
    <sheet name="別紙(個別)-10" sheetId="77" state="hidden" r:id="rId12"/>
    <sheet name="別紙(個別)-11" sheetId="78" state="hidden" r:id="rId13"/>
    <sheet name="別紙(個別)-12" sheetId="79" state="hidden" r:id="rId14"/>
    <sheet name="別紙(個別)-13" sheetId="80" state="hidden" r:id="rId15"/>
    <sheet name="別紙(個別)-14" sheetId="81" state="hidden" r:id="rId16"/>
    <sheet name="別紙(個別)-15" sheetId="82" state="hidden" r:id="rId17"/>
    <sheet name="別紙(個別)-16" sheetId="83" state="hidden" r:id="rId18"/>
    <sheet name="別紙(個別)-17" sheetId="84" state="hidden" r:id="rId19"/>
    <sheet name="別紙(個別)-18" sheetId="85" state="hidden" r:id="rId20"/>
    <sheet name="別紙(個別)-19" sheetId="86" state="hidden" r:id="rId21"/>
    <sheet name="別紙(個別)-20" sheetId="87" state="hidden" r:id="rId22"/>
    <sheet name="別紙(個別)-21" sheetId="88" state="hidden" r:id="rId23"/>
    <sheet name="別紙(個別)-22" sheetId="89" state="hidden" r:id="rId24"/>
    <sheet name="別紙(個別)-23" sheetId="90" state="hidden" r:id="rId25"/>
    <sheet name="別紙(個別)-24" sheetId="91" state="hidden" r:id="rId26"/>
    <sheet name="別紙(個別)-25" sheetId="92" state="hidden" r:id="rId27"/>
    <sheet name="別紙(個別)-26" sheetId="93" state="hidden" r:id="rId28"/>
    <sheet name="別紙(個別)-27" sheetId="94" state="hidden" r:id="rId29"/>
    <sheet name="別紙(個別)-28" sheetId="95" state="hidden" r:id="rId30"/>
    <sheet name="別紙(個別)-29" sheetId="96" state="hidden" r:id="rId31"/>
    <sheet name="別紙(個別)-30" sheetId="97" state="hidden" r:id="rId32"/>
  </sheets>
  <definedNames>
    <definedName name="Data">#REF!</definedName>
    <definedName name="HTML_CodePage" hidden="1">932</definedName>
    <definedName name="HTML_CON" hidden="1">{"'（４）'!$A$1:$I$53"}</definedName>
    <definedName name="HTML_Control" hidden="1">{"'（４）'!$A$1:$I$53"}</definedName>
    <definedName name="HTML_Description" hidden="1">""</definedName>
    <definedName name="HTML_Email" hidden="1">""</definedName>
    <definedName name="HTML_Header" hidden="1">"（４）"</definedName>
    <definedName name="HTML_LastUpdate" hidden="1">"99/07/01"</definedName>
    <definedName name="HTML_LineAfter" hidden="1">FALSE</definedName>
    <definedName name="HTML_LineBefore" hidden="1">FALSE</definedName>
    <definedName name="HTML_Name" hidden="1">"九電原子力PJ"</definedName>
    <definedName name="HTML_OBDlg2" hidden="1">TRUE</definedName>
    <definedName name="HTML_OBDlg4" hidden="1">TRUE</definedName>
    <definedName name="HTML_OS" hidden="1">0</definedName>
    <definedName name="HTML_PathFile" hidden="1">"F:\ドキュメント\４：基準・規定\0037-4-0052：採番台帳\MyHTML.htm"</definedName>
    <definedName name="HTML_Title" hidden="1">"ﾄﾞｷｭﾒﾝﾄ採番台帳qq"</definedName>
    <definedName name="_xlnm.Print_Area" localSheetId="0">接続供給契約申込書!$A$1:$J$38</definedName>
    <definedName name="_xlnm.Print_Area" localSheetId="11">'別紙(個別)-10'!$B$2:$AV$43</definedName>
    <definedName name="_xlnm.Print_Area" localSheetId="12">'別紙(個別)-11'!$B$2:$AV$43</definedName>
    <definedName name="_xlnm.Print_Area" localSheetId="13">'別紙(個別)-12'!$B$2:$AV$43</definedName>
    <definedName name="_xlnm.Print_Area" localSheetId="14">'別紙(個別)-13'!$B$2:$AV$43</definedName>
    <definedName name="_xlnm.Print_Area" localSheetId="15">'別紙(個別)-14'!$B$2:$AV$43</definedName>
    <definedName name="_xlnm.Print_Area" localSheetId="16">'別紙(個別)-15'!$B$2:$AV$43</definedName>
    <definedName name="_xlnm.Print_Area" localSheetId="17">'別紙(個別)-16'!$B$2:$AV$43</definedName>
    <definedName name="_xlnm.Print_Area" localSheetId="18">'別紙(個別)-17'!$B$2:$AV$43</definedName>
    <definedName name="_xlnm.Print_Area" localSheetId="19">'別紙(個別)-18'!$B$2:$AV$43</definedName>
    <definedName name="_xlnm.Print_Area" localSheetId="20">'別紙(個別)-19'!$B$2:$AV$43</definedName>
    <definedName name="_xlnm.Print_Area" localSheetId="3">'別紙(個別)-2'!$B$2:$AV$43</definedName>
    <definedName name="_xlnm.Print_Area" localSheetId="21">'別紙(個別)-20'!$B$2:$AV$43</definedName>
    <definedName name="_xlnm.Print_Area" localSheetId="22">'別紙(個別)-21'!$B$2:$AV$43</definedName>
    <definedName name="_xlnm.Print_Area" localSheetId="23">'別紙(個別)-22'!$B$2:$AV$43</definedName>
    <definedName name="_xlnm.Print_Area" localSheetId="24">'別紙(個別)-23'!$B$2:$AV$43</definedName>
    <definedName name="_xlnm.Print_Area" localSheetId="25">'別紙(個別)-24'!$B$2:$AV$43</definedName>
    <definedName name="_xlnm.Print_Area" localSheetId="26">'別紙(個別)-25'!$B$2:$AV$43</definedName>
    <definedName name="_xlnm.Print_Area" localSheetId="27">'別紙(個別)-26'!$B$2:$AV$43</definedName>
    <definedName name="_xlnm.Print_Area" localSheetId="28">'別紙(個別)-27'!$B$2:$AV$43</definedName>
    <definedName name="_xlnm.Print_Area" localSheetId="29">'別紙(個別)-28'!$B$2:$AV$43</definedName>
    <definedName name="_xlnm.Print_Area" localSheetId="30">'別紙(個別)-29'!$B$2:$AV$43</definedName>
    <definedName name="_xlnm.Print_Area" localSheetId="4">'別紙(個別)-3'!$B$2:$AV$43</definedName>
    <definedName name="_xlnm.Print_Area" localSheetId="31">'別紙(個別)-30'!$B$2:$AV$43</definedName>
    <definedName name="_xlnm.Print_Area" localSheetId="5">'別紙(個別)-4'!$B$2:$AV$43</definedName>
    <definedName name="_xlnm.Print_Area" localSheetId="6">'別紙(個別)-5'!$B$2:$AV$43</definedName>
    <definedName name="_xlnm.Print_Area" localSheetId="7">'別紙(個別)-6'!$B$2:$AV$43</definedName>
    <definedName name="_xlnm.Print_Area" localSheetId="8">'別紙(個別)-7'!$B$2:$AV$43</definedName>
    <definedName name="_xlnm.Print_Area" localSheetId="9">'別紙(個別)-8'!$B$2:$AV$43</definedName>
    <definedName name="_xlnm.Print_Area" localSheetId="10">'別紙(個別)-9'!$B$2:$AV$43</definedName>
    <definedName name="usernameTF">"usernameTF"</definedName>
    <definedName name="四電op_DB設計_属性情報_List">#REF!</definedName>
    <definedName name="集約需要家ID">#REF!</definedName>
  </definedNames>
  <calcPr calcId="152511"/>
  <fileRecoveryPr autoRecover="0"/>
</workbook>
</file>

<file path=xl/calcChain.xml><?xml version="1.0" encoding="utf-8"?>
<calcChain xmlns="http://schemas.openxmlformats.org/spreadsheetml/2006/main">
  <c r="AJ20" i="69" l="1"/>
  <c r="AJ20" i="70"/>
  <c r="AJ20" i="71"/>
  <c r="AJ20" i="72"/>
  <c r="AJ20" i="73"/>
  <c r="AJ20" i="74"/>
  <c r="AJ20" i="75"/>
  <c r="AJ20" i="76"/>
  <c r="AJ20" i="77"/>
  <c r="AJ20" i="78"/>
  <c r="AJ20" i="79"/>
  <c r="AJ20" i="80"/>
  <c r="AJ20" i="81"/>
  <c r="AJ20" i="82"/>
  <c r="AJ20" i="83"/>
  <c r="AJ20" i="84"/>
  <c r="AJ20" i="85"/>
  <c r="AJ20" i="86"/>
  <c r="AJ20" i="87"/>
  <c r="AJ20" i="88"/>
  <c r="AJ20" i="89"/>
  <c r="AJ20" i="90"/>
  <c r="AJ20" i="91"/>
  <c r="AJ20" i="92"/>
  <c r="AJ20" i="93"/>
  <c r="AJ20" i="94"/>
  <c r="AJ20" i="95"/>
  <c r="AJ20" i="96"/>
  <c r="AJ20" i="97"/>
  <c r="O4" i="88"/>
  <c r="O6" i="88"/>
  <c r="O7" i="88"/>
  <c r="O9" i="88"/>
  <c r="O11" i="88"/>
  <c r="O13" i="88"/>
  <c r="S15" i="88"/>
  <c r="AJ15" i="88"/>
  <c r="S16" i="88"/>
  <c r="AJ16" i="88"/>
  <c r="T17" i="88"/>
  <c r="AK17" i="88"/>
  <c r="S18" i="88"/>
  <c r="AJ18" i="88"/>
  <c r="S19" i="88"/>
  <c r="AJ19" i="88"/>
  <c r="S20" i="88"/>
  <c r="S21" i="88"/>
  <c r="AJ21" i="88"/>
  <c r="S22" i="88"/>
  <c r="AJ22" i="88"/>
  <c r="S23" i="88"/>
  <c r="AJ23" i="88"/>
  <c r="S24" i="88"/>
  <c r="AJ24" i="88"/>
  <c r="S25" i="88"/>
  <c r="AJ25" i="88"/>
  <c r="S26" i="88"/>
  <c r="AJ26" i="88"/>
  <c r="S27" i="88"/>
  <c r="AJ27" i="88"/>
  <c r="S28" i="88"/>
  <c r="AJ28" i="88"/>
  <c r="S29" i="88"/>
  <c r="AJ29" i="88"/>
  <c r="S30" i="88"/>
  <c r="AJ30" i="88"/>
  <c r="O31" i="88"/>
  <c r="O32" i="88"/>
  <c r="W33" i="88"/>
  <c r="AN33" i="88"/>
  <c r="W34" i="88"/>
  <c r="W35" i="88"/>
  <c r="AN35" i="88"/>
  <c r="W36" i="88"/>
  <c r="O37" i="88"/>
  <c r="O4" i="89"/>
  <c r="O6" i="89"/>
  <c r="O7" i="89"/>
  <c r="O9" i="89"/>
  <c r="O11" i="89"/>
  <c r="O13" i="89"/>
  <c r="S15" i="89"/>
  <c r="AJ15" i="89"/>
  <c r="S16" i="89"/>
  <c r="AJ16" i="89"/>
  <c r="T17" i="89"/>
  <c r="AK17" i="89"/>
  <c r="S18" i="89"/>
  <c r="AJ18" i="89"/>
  <c r="S19" i="89"/>
  <c r="AJ19" i="89"/>
  <c r="S20" i="89"/>
  <c r="S21" i="89"/>
  <c r="AJ21" i="89"/>
  <c r="S22" i="89"/>
  <c r="AJ22" i="89"/>
  <c r="S23" i="89"/>
  <c r="AJ23" i="89"/>
  <c r="S24" i="89"/>
  <c r="AJ24" i="89"/>
  <c r="S25" i="89"/>
  <c r="AJ25" i="89"/>
  <c r="S26" i="89"/>
  <c r="AJ26" i="89"/>
  <c r="S27" i="89"/>
  <c r="AJ27" i="89"/>
  <c r="S28" i="89"/>
  <c r="AJ28" i="89"/>
  <c r="S29" i="89"/>
  <c r="AJ29" i="89"/>
  <c r="S30" i="89"/>
  <c r="AJ30" i="89"/>
  <c r="O31" i="89"/>
  <c r="O32" i="89"/>
  <c r="W33" i="89"/>
  <c r="AN33" i="89"/>
  <c r="W34" i="89"/>
  <c r="W35" i="89"/>
  <c r="AN35" i="89"/>
  <c r="W36" i="89"/>
  <c r="O37" i="89"/>
  <c r="O4" i="90"/>
  <c r="O6" i="90"/>
  <c r="O7" i="90"/>
  <c r="O9" i="90"/>
  <c r="O11" i="90"/>
  <c r="O13" i="90"/>
  <c r="S15" i="90"/>
  <c r="AJ15" i="90"/>
  <c r="S16" i="90"/>
  <c r="AJ16" i="90"/>
  <c r="T17" i="90"/>
  <c r="AK17" i="90"/>
  <c r="S18" i="90"/>
  <c r="AJ18" i="90"/>
  <c r="S19" i="90"/>
  <c r="AJ19" i="90"/>
  <c r="S20" i="90"/>
  <c r="S21" i="90"/>
  <c r="AJ21" i="90"/>
  <c r="S22" i="90"/>
  <c r="AJ22" i="90"/>
  <c r="S23" i="90"/>
  <c r="AJ23" i="90"/>
  <c r="S24" i="90"/>
  <c r="AJ24" i="90"/>
  <c r="S25" i="90"/>
  <c r="AJ25" i="90"/>
  <c r="S26" i="90"/>
  <c r="AJ26" i="90"/>
  <c r="S27" i="90"/>
  <c r="AJ27" i="90"/>
  <c r="S28" i="90"/>
  <c r="AJ28" i="90"/>
  <c r="S29" i="90"/>
  <c r="AJ29" i="90"/>
  <c r="S30" i="90"/>
  <c r="AJ30" i="90"/>
  <c r="O31" i="90"/>
  <c r="O32" i="90"/>
  <c r="W33" i="90"/>
  <c r="AN33" i="90"/>
  <c r="W34" i="90"/>
  <c r="W35" i="90"/>
  <c r="AN35" i="90"/>
  <c r="W36" i="90"/>
  <c r="O37" i="90"/>
  <c r="O4" i="91"/>
  <c r="O6" i="91"/>
  <c r="O7" i="91"/>
  <c r="O9" i="91"/>
  <c r="O11" i="91"/>
  <c r="O13" i="91"/>
  <c r="S15" i="91"/>
  <c r="AJ15" i="91"/>
  <c r="S16" i="91"/>
  <c r="AJ16" i="91"/>
  <c r="T17" i="91"/>
  <c r="AK17" i="91"/>
  <c r="S18" i="91"/>
  <c r="AJ18" i="91"/>
  <c r="S19" i="91"/>
  <c r="AJ19" i="91"/>
  <c r="S20" i="91"/>
  <c r="S21" i="91"/>
  <c r="AJ21" i="91"/>
  <c r="S22" i="91"/>
  <c r="AJ22" i="91"/>
  <c r="S23" i="91"/>
  <c r="AJ23" i="91"/>
  <c r="S24" i="91"/>
  <c r="AJ24" i="91"/>
  <c r="S25" i="91"/>
  <c r="AJ25" i="91"/>
  <c r="S26" i="91"/>
  <c r="AJ26" i="91"/>
  <c r="S27" i="91"/>
  <c r="AJ27" i="91"/>
  <c r="S28" i="91"/>
  <c r="AJ28" i="91"/>
  <c r="S29" i="91"/>
  <c r="AJ29" i="91"/>
  <c r="S30" i="91"/>
  <c r="AJ30" i="91"/>
  <c r="O31" i="91"/>
  <c r="O32" i="91"/>
  <c r="W33" i="91"/>
  <c r="AN33" i="91"/>
  <c r="W34" i="91"/>
  <c r="W35" i="91"/>
  <c r="AN35" i="91"/>
  <c r="W36" i="91"/>
  <c r="O37" i="91"/>
  <c r="O4" i="92"/>
  <c r="O6" i="92"/>
  <c r="O7" i="92"/>
  <c r="O9" i="92"/>
  <c r="O11" i="92"/>
  <c r="O13" i="92"/>
  <c r="S15" i="92"/>
  <c r="AJ15" i="92"/>
  <c r="S16" i="92"/>
  <c r="AJ16" i="92"/>
  <c r="T17" i="92"/>
  <c r="AK17" i="92"/>
  <c r="S18" i="92"/>
  <c r="AJ18" i="92"/>
  <c r="S19" i="92"/>
  <c r="AJ19" i="92"/>
  <c r="S20" i="92"/>
  <c r="S21" i="92"/>
  <c r="AJ21" i="92"/>
  <c r="S22" i="92"/>
  <c r="AJ22" i="92"/>
  <c r="S23" i="92"/>
  <c r="AJ23" i="92"/>
  <c r="S24" i="92"/>
  <c r="AJ24" i="92"/>
  <c r="S25" i="92"/>
  <c r="AJ25" i="92"/>
  <c r="S26" i="92"/>
  <c r="AJ26" i="92"/>
  <c r="S27" i="92"/>
  <c r="AJ27" i="92"/>
  <c r="S28" i="92"/>
  <c r="AJ28" i="92"/>
  <c r="S29" i="92"/>
  <c r="AJ29" i="92"/>
  <c r="S30" i="92"/>
  <c r="AJ30" i="92"/>
  <c r="O31" i="92"/>
  <c r="O32" i="92"/>
  <c r="W33" i="92"/>
  <c r="AN33" i="92"/>
  <c r="W34" i="92"/>
  <c r="W35" i="92"/>
  <c r="AN35" i="92"/>
  <c r="W36" i="92"/>
  <c r="O37" i="92"/>
  <c r="O4" i="93"/>
  <c r="O6" i="93"/>
  <c r="O7" i="93"/>
  <c r="O9" i="93"/>
  <c r="O11" i="93"/>
  <c r="O13" i="93"/>
  <c r="S15" i="93"/>
  <c r="AJ15" i="93"/>
  <c r="S16" i="93"/>
  <c r="AJ16" i="93"/>
  <c r="T17" i="93"/>
  <c r="AK17" i="93"/>
  <c r="S18" i="93"/>
  <c r="AJ18" i="93"/>
  <c r="S19" i="93"/>
  <c r="AJ19" i="93"/>
  <c r="S20" i="93"/>
  <c r="S21" i="93"/>
  <c r="AJ21" i="93"/>
  <c r="S22" i="93"/>
  <c r="AJ22" i="93"/>
  <c r="S23" i="93"/>
  <c r="AJ23" i="93"/>
  <c r="S24" i="93"/>
  <c r="AJ24" i="93"/>
  <c r="S25" i="93"/>
  <c r="AJ25" i="93"/>
  <c r="S26" i="93"/>
  <c r="AJ26" i="93"/>
  <c r="S27" i="93"/>
  <c r="AJ27" i="93"/>
  <c r="S28" i="93"/>
  <c r="AJ28" i="93"/>
  <c r="S29" i="93"/>
  <c r="AJ29" i="93"/>
  <c r="S30" i="93"/>
  <c r="AJ30" i="93"/>
  <c r="O31" i="93"/>
  <c r="O32" i="93"/>
  <c r="W33" i="93"/>
  <c r="AN33" i="93"/>
  <c r="W34" i="93"/>
  <c r="W35" i="93"/>
  <c r="AN35" i="93"/>
  <c r="W36" i="93"/>
  <c r="O37" i="93"/>
  <c r="O4" i="94"/>
  <c r="O6" i="94"/>
  <c r="O7" i="94"/>
  <c r="O9" i="94"/>
  <c r="O11" i="94"/>
  <c r="O13" i="94"/>
  <c r="S15" i="94"/>
  <c r="AJ15" i="94"/>
  <c r="S16" i="94"/>
  <c r="AJ16" i="94"/>
  <c r="T17" i="94"/>
  <c r="AK17" i="94"/>
  <c r="S18" i="94"/>
  <c r="AJ18" i="94"/>
  <c r="S19" i="94"/>
  <c r="AJ19" i="94"/>
  <c r="S20" i="94"/>
  <c r="S21" i="94"/>
  <c r="AJ21" i="94"/>
  <c r="S22" i="94"/>
  <c r="AJ22" i="94"/>
  <c r="S23" i="94"/>
  <c r="AJ23" i="94"/>
  <c r="S24" i="94"/>
  <c r="AJ24" i="94"/>
  <c r="S25" i="94"/>
  <c r="AJ25" i="94"/>
  <c r="S26" i="94"/>
  <c r="AJ26" i="94"/>
  <c r="S27" i="94"/>
  <c r="AJ27" i="94"/>
  <c r="S28" i="94"/>
  <c r="AJ28" i="94"/>
  <c r="S29" i="94"/>
  <c r="AJ29" i="94"/>
  <c r="S30" i="94"/>
  <c r="AJ30" i="94"/>
  <c r="O31" i="94"/>
  <c r="O32" i="94"/>
  <c r="W33" i="94"/>
  <c r="AN33" i="94"/>
  <c r="W34" i="94"/>
  <c r="W35" i="94"/>
  <c r="AN35" i="94"/>
  <c r="W36" i="94"/>
  <c r="O37" i="94"/>
  <c r="O4" i="95"/>
  <c r="O6" i="95"/>
  <c r="O7" i="95"/>
  <c r="O9" i="95"/>
  <c r="O11" i="95"/>
  <c r="O13" i="95"/>
  <c r="S15" i="95"/>
  <c r="AJ15" i="95"/>
  <c r="S16" i="95"/>
  <c r="AJ16" i="95"/>
  <c r="T17" i="95"/>
  <c r="AK17" i="95"/>
  <c r="S18" i="95"/>
  <c r="AJ18" i="95"/>
  <c r="S19" i="95"/>
  <c r="AJ19" i="95"/>
  <c r="S20" i="95"/>
  <c r="S21" i="95"/>
  <c r="AJ21" i="95"/>
  <c r="S22" i="95"/>
  <c r="AJ22" i="95"/>
  <c r="S23" i="95"/>
  <c r="AJ23" i="95"/>
  <c r="S24" i="95"/>
  <c r="AJ24" i="95"/>
  <c r="S25" i="95"/>
  <c r="AJ25" i="95"/>
  <c r="S26" i="95"/>
  <c r="AJ26" i="95"/>
  <c r="S27" i="95"/>
  <c r="AJ27" i="95"/>
  <c r="S28" i="95"/>
  <c r="AJ28" i="95"/>
  <c r="S29" i="95"/>
  <c r="AJ29" i="95"/>
  <c r="S30" i="95"/>
  <c r="AJ30" i="95"/>
  <c r="O31" i="95"/>
  <c r="O32" i="95"/>
  <c r="W33" i="95"/>
  <c r="AN33" i="95"/>
  <c r="W34" i="95"/>
  <c r="W35" i="95"/>
  <c r="AN35" i="95"/>
  <c r="W36" i="95"/>
  <c r="O37" i="95"/>
  <c r="O4" i="96"/>
  <c r="O6" i="96"/>
  <c r="O7" i="96"/>
  <c r="O9" i="96"/>
  <c r="O11" i="96"/>
  <c r="O13" i="96"/>
  <c r="S15" i="96"/>
  <c r="AJ15" i="96"/>
  <c r="S16" i="96"/>
  <c r="AJ16" i="96"/>
  <c r="T17" i="96"/>
  <c r="AK17" i="96"/>
  <c r="S18" i="96"/>
  <c r="AJ18" i="96"/>
  <c r="S19" i="96"/>
  <c r="AJ19" i="96"/>
  <c r="S20" i="96"/>
  <c r="S21" i="96"/>
  <c r="AJ21" i="96"/>
  <c r="S22" i="96"/>
  <c r="AJ22" i="96"/>
  <c r="S23" i="96"/>
  <c r="AJ23" i="96"/>
  <c r="S24" i="96"/>
  <c r="AJ24" i="96"/>
  <c r="S25" i="96"/>
  <c r="AJ25" i="96"/>
  <c r="S26" i="96"/>
  <c r="AJ26" i="96"/>
  <c r="S27" i="96"/>
  <c r="AJ27" i="96"/>
  <c r="S28" i="96"/>
  <c r="AJ28" i="96"/>
  <c r="S29" i="96"/>
  <c r="AJ29" i="96"/>
  <c r="S30" i="96"/>
  <c r="AJ30" i="96"/>
  <c r="O31" i="96"/>
  <c r="O32" i="96"/>
  <c r="W33" i="96"/>
  <c r="AN33" i="96"/>
  <c r="W34" i="96"/>
  <c r="W35" i="96"/>
  <c r="AN35" i="96"/>
  <c r="W36" i="96"/>
  <c r="O37" i="96"/>
  <c r="O4" i="97"/>
  <c r="O6" i="97"/>
  <c r="O7" i="97"/>
  <c r="O9" i="97"/>
  <c r="O11" i="97"/>
  <c r="O13" i="97"/>
  <c r="S15" i="97"/>
  <c r="AJ15" i="97"/>
  <c r="S16" i="97"/>
  <c r="AJ16" i="97"/>
  <c r="T17" i="97"/>
  <c r="AK17" i="97"/>
  <c r="S18" i="97"/>
  <c r="AJ18" i="97"/>
  <c r="S19" i="97"/>
  <c r="AJ19" i="97"/>
  <c r="S20" i="97"/>
  <c r="S21" i="97"/>
  <c r="AJ21" i="97"/>
  <c r="S22" i="97"/>
  <c r="AJ22" i="97"/>
  <c r="S23" i="97"/>
  <c r="AJ23" i="97"/>
  <c r="S24" i="97"/>
  <c r="AJ24" i="97"/>
  <c r="S25" i="97"/>
  <c r="AJ25" i="97"/>
  <c r="S26" i="97"/>
  <c r="AJ26" i="97"/>
  <c r="S27" i="97"/>
  <c r="AJ27" i="97"/>
  <c r="S28" i="97"/>
  <c r="AJ28" i="97"/>
  <c r="S29" i="97"/>
  <c r="AJ29" i="97"/>
  <c r="S30" i="97"/>
  <c r="AJ30" i="97"/>
  <c r="O31" i="97"/>
  <c r="O32" i="97"/>
  <c r="W33" i="97"/>
  <c r="AN33" i="97"/>
  <c r="W34" i="97"/>
  <c r="W35" i="97"/>
  <c r="AN35" i="97"/>
  <c r="W36" i="97"/>
  <c r="O37" i="97"/>
  <c r="O4" i="78"/>
  <c r="O6" i="78"/>
  <c r="O7" i="78"/>
  <c r="O9" i="78"/>
  <c r="O11" i="78"/>
  <c r="O13" i="78"/>
  <c r="S15" i="78"/>
  <c r="AJ15" i="78"/>
  <c r="S16" i="78"/>
  <c r="AJ16" i="78"/>
  <c r="T17" i="78"/>
  <c r="AK17" i="78"/>
  <c r="S18" i="78"/>
  <c r="AJ18" i="78"/>
  <c r="S19" i="78"/>
  <c r="AJ19" i="78"/>
  <c r="S20" i="78"/>
  <c r="S21" i="78"/>
  <c r="AJ21" i="78"/>
  <c r="S22" i="78"/>
  <c r="AJ22" i="78"/>
  <c r="S23" i="78"/>
  <c r="AJ23" i="78"/>
  <c r="S24" i="78"/>
  <c r="AJ24" i="78"/>
  <c r="S25" i="78"/>
  <c r="AJ25" i="78"/>
  <c r="S26" i="78"/>
  <c r="AJ26" i="78"/>
  <c r="S27" i="78"/>
  <c r="AJ27" i="78"/>
  <c r="S28" i="78"/>
  <c r="AJ28" i="78"/>
  <c r="S29" i="78"/>
  <c r="AJ29" i="78"/>
  <c r="S30" i="78"/>
  <c r="AJ30" i="78"/>
  <c r="O31" i="78"/>
  <c r="O32" i="78"/>
  <c r="W33" i="78"/>
  <c r="AN33" i="78"/>
  <c r="W34" i="78"/>
  <c r="W35" i="78"/>
  <c r="AN35" i="78"/>
  <c r="W36" i="78"/>
  <c r="O37" i="78"/>
  <c r="O4" i="79"/>
  <c r="O6" i="79"/>
  <c r="O7" i="79"/>
  <c r="O9" i="79"/>
  <c r="O11" i="79"/>
  <c r="O13" i="79"/>
  <c r="S15" i="79"/>
  <c r="AJ15" i="79"/>
  <c r="S16" i="79"/>
  <c r="AJ16" i="79"/>
  <c r="T17" i="79"/>
  <c r="AK17" i="79"/>
  <c r="S18" i="79"/>
  <c r="AJ18" i="79"/>
  <c r="S19" i="79"/>
  <c r="AJ19" i="79"/>
  <c r="S20" i="79"/>
  <c r="S21" i="79"/>
  <c r="AJ21" i="79"/>
  <c r="S22" i="79"/>
  <c r="AJ22" i="79"/>
  <c r="S23" i="79"/>
  <c r="AJ23" i="79"/>
  <c r="S24" i="79"/>
  <c r="AJ24" i="79"/>
  <c r="S25" i="79"/>
  <c r="AJ25" i="79"/>
  <c r="S26" i="79"/>
  <c r="AJ26" i="79"/>
  <c r="S27" i="79"/>
  <c r="AJ27" i="79"/>
  <c r="S28" i="79"/>
  <c r="AJ28" i="79"/>
  <c r="S29" i="79"/>
  <c r="AJ29" i="79"/>
  <c r="S30" i="79"/>
  <c r="AJ30" i="79"/>
  <c r="O31" i="79"/>
  <c r="O32" i="79"/>
  <c r="W33" i="79"/>
  <c r="AN33" i="79"/>
  <c r="W34" i="79"/>
  <c r="W35" i="79"/>
  <c r="AN35" i="79"/>
  <c r="W36" i="79"/>
  <c r="O37" i="79"/>
  <c r="O4" i="80"/>
  <c r="O6" i="80"/>
  <c r="O7" i="80"/>
  <c r="O9" i="80"/>
  <c r="O11" i="80"/>
  <c r="O13" i="80"/>
  <c r="S15" i="80"/>
  <c r="AJ15" i="80"/>
  <c r="S16" i="80"/>
  <c r="AJ16" i="80"/>
  <c r="T17" i="80"/>
  <c r="AK17" i="80"/>
  <c r="S18" i="80"/>
  <c r="AJ18" i="80"/>
  <c r="S19" i="80"/>
  <c r="AJ19" i="80"/>
  <c r="S20" i="80"/>
  <c r="S21" i="80"/>
  <c r="AJ21" i="80"/>
  <c r="S22" i="80"/>
  <c r="AJ22" i="80"/>
  <c r="S23" i="80"/>
  <c r="AJ23" i="80"/>
  <c r="S24" i="80"/>
  <c r="AJ24" i="80"/>
  <c r="S25" i="80"/>
  <c r="AJ25" i="80"/>
  <c r="S26" i="80"/>
  <c r="AJ26" i="80"/>
  <c r="S27" i="80"/>
  <c r="AJ27" i="80"/>
  <c r="S28" i="80"/>
  <c r="AJ28" i="80"/>
  <c r="S29" i="80"/>
  <c r="AJ29" i="80"/>
  <c r="S30" i="80"/>
  <c r="AJ30" i="80"/>
  <c r="O31" i="80"/>
  <c r="O32" i="80"/>
  <c r="W33" i="80"/>
  <c r="AN33" i="80"/>
  <c r="W34" i="80"/>
  <c r="W35" i="80"/>
  <c r="AN35" i="80"/>
  <c r="W36" i="80"/>
  <c r="O37" i="80"/>
  <c r="O4" i="81"/>
  <c r="O6" i="81"/>
  <c r="O7" i="81"/>
  <c r="O9" i="81"/>
  <c r="O11" i="81"/>
  <c r="O13" i="81"/>
  <c r="S15" i="81"/>
  <c r="AJ15" i="81"/>
  <c r="S16" i="81"/>
  <c r="AJ16" i="81"/>
  <c r="T17" i="81"/>
  <c r="AK17" i="81"/>
  <c r="S18" i="81"/>
  <c r="AJ18" i="81"/>
  <c r="S19" i="81"/>
  <c r="AJ19" i="81"/>
  <c r="S20" i="81"/>
  <c r="S21" i="81"/>
  <c r="AJ21" i="81"/>
  <c r="S22" i="81"/>
  <c r="AJ22" i="81"/>
  <c r="S23" i="81"/>
  <c r="AJ23" i="81"/>
  <c r="S24" i="81"/>
  <c r="AJ24" i="81"/>
  <c r="S25" i="81"/>
  <c r="AJ25" i="81"/>
  <c r="S26" i="81"/>
  <c r="AJ26" i="81"/>
  <c r="S27" i="81"/>
  <c r="AJ27" i="81"/>
  <c r="S28" i="81"/>
  <c r="AJ28" i="81"/>
  <c r="S29" i="81"/>
  <c r="AJ29" i="81"/>
  <c r="S30" i="81"/>
  <c r="AJ30" i="81"/>
  <c r="O31" i="81"/>
  <c r="O32" i="81"/>
  <c r="W33" i="81"/>
  <c r="AN33" i="81"/>
  <c r="W34" i="81"/>
  <c r="W35" i="81"/>
  <c r="AN35" i="81"/>
  <c r="W36" i="81"/>
  <c r="O37" i="81"/>
  <c r="O4" i="82"/>
  <c r="O6" i="82"/>
  <c r="O7" i="82"/>
  <c r="O9" i="82"/>
  <c r="O11" i="82"/>
  <c r="O13" i="82"/>
  <c r="S15" i="82"/>
  <c r="AJ15" i="82"/>
  <c r="S16" i="82"/>
  <c r="AJ16" i="82"/>
  <c r="T17" i="82"/>
  <c r="AK17" i="82"/>
  <c r="S18" i="82"/>
  <c r="AJ18" i="82"/>
  <c r="S19" i="82"/>
  <c r="AJ19" i="82"/>
  <c r="S20" i="82"/>
  <c r="S21" i="82"/>
  <c r="AJ21" i="82"/>
  <c r="S22" i="82"/>
  <c r="AJ22" i="82"/>
  <c r="S23" i="82"/>
  <c r="AJ23" i="82"/>
  <c r="S24" i="82"/>
  <c r="AJ24" i="82"/>
  <c r="S25" i="82"/>
  <c r="AJ25" i="82"/>
  <c r="S26" i="82"/>
  <c r="AJ26" i="82"/>
  <c r="S27" i="82"/>
  <c r="AJ27" i="82"/>
  <c r="S28" i="82"/>
  <c r="AJ28" i="82"/>
  <c r="S29" i="82"/>
  <c r="AJ29" i="82"/>
  <c r="S30" i="82"/>
  <c r="AJ30" i="82"/>
  <c r="O31" i="82"/>
  <c r="O32" i="82"/>
  <c r="W33" i="82"/>
  <c r="AN33" i="82"/>
  <c r="W34" i="82"/>
  <c r="W35" i="82"/>
  <c r="AN35" i="82"/>
  <c r="W36" i="82"/>
  <c r="O37" i="82"/>
  <c r="O4" i="83"/>
  <c r="O6" i="83"/>
  <c r="O7" i="83"/>
  <c r="O9" i="83"/>
  <c r="O11" i="83"/>
  <c r="O13" i="83"/>
  <c r="S15" i="83"/>
  <c r="AJ15" i="83"/>
  <c r="S16" i="83"/>
  <c r="AJ16" i="83"/>
  <c r="T17" i="83"/>
  <c r="AK17" i="83"/>
  <c r="S18" i="83"/>
  <c r="AJ18" i="83"/>
  <c r="S19" i="83"/>
  <c r="AJ19" i="83"/>
  <c r="S20" i="83"/>
  <c r="S21" i="83"/>
  <c r="AJ21" i="83"/>
  <c r="S22" i="83"/>
  <c r="AJ22" i="83"/>
  <c r="S23" i="83"/>
  <c r="AJ23" i="83"/>
  <c r="S24" i="83"/>
  <c r="AJ24" i="83"/>
  <c r="S25" i="83"/>
  <c r="AJ25" i="83"/>
  <c r="S26" i="83"/>
  <c r="AJ26" i="83"/>
  <c r="S27" i="83"/>
  <c r="AJ27" i="83"/>
  <c r="S28" i="83"/>
  <c r="AJ28" i="83"/>
  <c r="S29" i="83"/>
  <c r="AJ29" i="83"/>
  <c r="S30" i="83"/>
  <c r="AJ30" i="83"/>
  <c r="O31" i="83"/>
  <c r="O32" i="83"/>
  <c r="W33" i="83"/>
  <c r="AN33" i="83"/>
  <c r="W34" i="83"/>
  <c r="W35" i="83"/>
  <c r="AN35" i="83"/>
  <c r="W36" i="83"/>
  <c r="O37" i="83"/>
  <c r="O4" i="84"/>
  <c r="O6" i="84"/>
  <c r="O7" i="84"/>
  <c r="O9" i="84"/>
  <c r="O11" i="84"/>
  <c r="O13" i="84"/>
  <c r="S15" i="84"/>
  <c r="AJ15" i="84"/>
  <c r="S16" i="84"/>
  <c r="AJ16" i="84"/>
  <c r="T17" i="84"/>
  <c r="AK17" i="84"/>
  <c r="S18" i="84"/>
  <c r="AJ18" i="84"/>
  <c r="S19" i="84"/>
  <c r="AJ19" i="84"/>
  <c r="S20" i="84"/>
  <c r="S21" i="84"/>
  <c r="AJ21" i="84"/>
  <c r="S22" i="84"/>
  <c r="AJ22" i="84"/>
  <c r="S23" i="84"/>
  <c r="AJ23" i="84"/>
  <c r="S24" i="84"/>
  <c r="AJ24" i="84"/>
  <c r="S25" i="84"/>
  <c r="AJ25" i="84"/>
  <c r="S26" i="84"/>
  <c r="AJ26" i="84"/>
  <c r="S27" i="84"/>
  <c r="AJ27" i="84"/>
  <c r="S28" i="84"/>
  <c r="AJ28" i="84"/>
  <c r="S29" i="84"/>
  <c r="AJ29" i="84"/>
  <c r="S30" i="84"/>
  <c r="AJ30" i="84"/>
  <c r="O31" i="84"/>
  <c r="O32" i="84"/>
  <c r="W33" i="84"/>
  <c r="AN33" i="84"/>
  <c r="W34" i="84"/>
  <c r="W35" i="84"/>
  <c r="AN35" i="84"/>
  <c r="W36" i="84"/>
  <c r="O37" i="84"/>
  <c r="O4" i="85"/>
  <c r="O6" i="85"/>
  <c r="O7" i="85"/>
  <c r="O9" i="85"/>
  <c r="O11" i="85"/>
  <c r="O13" i="85"/>
  <c r="S15" i="85"/>
  <c r="AJ15" i="85"/>
  <c r="S16" i="85"/>
  <c r="AJ16" i="85"/>
  <c r="T17" i="85"/>
  <c r="AK17" i="85"/>
  <c r="S18" i="85"/>
  <c r="AJ18" i="85"/>
  <c r="S19" i="85"/>
  <c r="AJ19" i="85"/>
  <c r="S20" i="85"/>
  <c r="S21" i="85"/>
  <c r="AJ21" i="85"/>
  <c r="S22" i="85"/>
  <c r="AJ22" i="85"/>
  <c r="S23" i="85"/>
  <c r="AJ23" i="85"/>
  <c r="S24" i="85"/>
  <c r="AJ24" i="85"/>
  <c r="S25" i="85"/>
  <c r="AJ25" i="85"/>
  <c r="S26" i="85"/>
  <c r="AJ26" i="85"/>
  <c r="S27" i="85"/>
  <c r="AJ27" i="85"/>
  <c r="S28" i="85"/>
  <c r="AJ28" i="85"/>
  <c r="S29" i="85"/>
  <c r="AJ29" i="85"/>
  <c r="S30" i="85"/>
  <c r="AJ30" i="85"/>
  <c r="O31" i="85"/>
  <c r="O32" i="85"/>
  <c r="W33" i="85"/>
  <c r="AN33" i="85"/>
  <c r="W34" i="85"/>
  <c r="W35" i="85"/>
  <c r="AN35" i="85"/>
  <c r="W36" i="85"/>
  <c r="O37" i="85"/>
  <c r="O4" i="86"/>
  <c r="O6" i="86"/>
  <c r="O7" i="86"/>
  <c r="O9" i="86"/>
  <c r="O11" i="86"/>
  <c r="O13" i="86"/>
  <c r="S15" i="86"/>
  <c r="AJ15" i="86"/>
  <c r="S16" i="86"/>
  <c r="AJ16" i="86"/>
  <c r="T17" i="86"/>
  <c r="AK17" i="86"/>
  <c r="S18" i="86"/>
  <c r="AJ18" i="86"/>
  <c r="S19" i="86"/>
  <c r="AJ19" i="86"/>
  <c r="S20" i="86"/>
  <c r="S21" i="86"/>
  <c r="AJ21" i="86"/>
  <c r="S22" i="86"/>
  <c r="AJ22" i="86"/>
  <c r="S23" i="86"/>
  <c r="AJ23" i="86"/>
  <c r="S24" i="86"/>
  <c r="AJ24" i="86"/>
  <c r="S25" i="86"/>
  <c r="AJ25" i="86"/>
  <c r="S26" i="86"/>
  <c r="AJ26" i="86"/>
  <c r="S27" i="86"/>
  <c r="AJ27" i="86"/>
  <c r="S28" i="86"/>
  <c r="AJ28" i="86"/>
  <c r="S29" i="86"/>
  <c r="AJ29" i="86"/>
  <c r="S30" i="86"/>
  <c r="AJ30" i="86"/>
  <c r="O31" i="86"/>
  <c r="O32" i="86"/>
  <c r="W33" i="86"/>
  <c r="AN33" i="86"/>
  <c r="W34" i="86"/>
  <c r="W35" i="86"/>
  <c r="AN35" i="86"/>
  <c r="W36" i="86"/>
  <c r="O37" i="86"/>
  <c r="O4" i="87"/>
  <c r="O6" i="87"/>
  <c r="O7" i="87"/>
  <c r="O9" i="87"/>
  <c r="O11" i="87"/>
  <c r="O13" i="87"/>
  <c r="S15" i="87"/>
  <c r="AJ15" i="87"/>
  <c r="S16" i="87"/>
  <c r="AJ16" i="87"/>
  <c r="T17" i="87"/>
  <c r="AK17" i="87"/>
  <c r="S18" i="87"/>
  <c r="AJ18" i="87"/>
  <c r="S19" i="87"/>
  <c r="AJ19" i="87"/>
  <c r="S20" i="87"/>
  <c r="S21" i="87"/>
  <c r="AJ21" i="87"/>
  <c r="S22" i="87"/>
  <c r="AJ22" i="87"/>
  <c r="S23" i="87"/>
  <c r="AJ23" i="87"/>
  <c r="S24" i="87"/>
  <c r="AJ24" i="87"/>
  <c r="S25" i="87"/>
  <c r="AJ25" i="87"/>
  <c r="S26" i="87"/>
  <c r="AJ26" i="87"/>
  <c r="S27" i="87"/>
  <c r="AJ27" i="87"/>
  <c r="S28" i="87"/>
  <c r="AJ28" i="87"/>
  <c r="S29" i="87"/>
  <c r="AJ29" i="87"/>
  <c r="S30" i="87"/>
  <c r="AJ30" i="87"/>
  <c r="O31" i="87"/>
  <c r="O32" i="87"/>
  <c r="W33" i="87"/>
  <c r="AN33" i="87"/>
  <c r="W34" i="87"/>
  <c r="W35" i="87"/>
  <c r="AN35" i="87"/>
  <c r="W36" i="87"/>
  <c r="O37" i="87"/>
  <c r="O4" i="73"/>
  <c r="O6" i="73"/>
  <c r="O7" i="73"/>
  <c r="O9" i="73"/>
  <c r="O11" i="73"/>
  <c r="O13" i="73"/>
  <c r="S15" i="73"/>
  <c r="AJ15" i="73"/>
  <c r="S16" i="73"/>
  <c r="AJ16" i="73"/>
  <c r="T17" i="73"/>
  <c r="AK17" i="73"/>
  <c r="S18" i="73"/>
  <c r="AJ18" i="73"/>
  <c r="S19" i="73"/>
  <c r="AJ19" i="73"/>
  <c r="S20" i="73"/>
  <c r="S21" i="73"/>
  <c r="AJ21" i="73"/>
  <c r="S22" i="73"/>
  <c r="AJ22" i="73"/>
  <c r="S23" i="73"/>
  <c r="AJ23" i="73"/>
  <c r="S24" i="73"/>
  <c r="AJ24" i="73"/>
  <c r="S25" i="73"/>
  <c r="AJ25" i="73"/>
  <c r="S26" i="73"/>
  <c r="AJ26" i="73"/>
  <c r="S27" i="73"/>
  <c r="AJ27" i="73"/>
  <c r="S28" i="73"/>
  <c r="AJ28" i="73"/>
  <c r="S29" i="73"/>
  <c r="AJ29" i="73"/>
  <c r="S30" i="73"/>
  <c r="AJ30" i="73"/>
  <c r="O31" i="73"/>
  <c r="O32" i="73"/>
  <c r="W33" i="73"/>
  <c r="AN33" i="73"/>
  <c r="W34" i="73"/>
  <c r="W35" i="73"/>
  <c r="AN35" i="73"/>
  <c r="W36" i="73"/>
  <c r="O37" i="73"/>
  <c r="O4" i="74"/>
  <c r="O6" i="74"/>
  <c r="O7" i="74"/>
  <c r="O9" i="74"/>
  <c r="O11" i="74"/>
  <c r="O13" i="74"/>
  <c r="S15" i="74"/>
  <c r="AJ15" i="74"/>
  <c r="S16" i="74"/>
  <c r="AJ16" i="74"/>
  <c r="T17" i="74"/>
  <c r="AK17" i="74"/>
  <c r="S18" i="74"/>
  <c r="AJ18" i="74"/>
  <c r="S19" i="74"/>
  <c r="AJ19" i="74"/>
  <c r="S20" i="74"/>
  <c r="S21" i="74"/>
  <c r="AJ21" i="74"/>
  <c r="S22" i="74"/>
  <c r="AJ22" i="74"/>
  <c r="S23" i="74"/>
  <c r="AJ23" i="74"/>
  <c r="S24" i="74"/>
  <c r="AJ24" i="74"/>
  <c r="S25" i="74"/>
  <c r="AJ25" i="74"/>
  <c r="S26" i="74"/>
  <c r="AJ26" i="74"/>
  <c r="S27" i="74"/>
  <c r="AJ27" i="74"/>
  <c r="S28" i="74"/>
  <c r="AJ28" i="74"/>
  <c r="S29" i="74"/>
  <c r="AJ29" i="74"/>
  <c r="S30" i="74"/>
  <c r="AJ30" i="74"/>
  <c r="O31" i="74"/>
  <c r="O32" i="74"/>
  <c r="W33" i="74"/>
  <c r="AN33" i="74"/>
  <c r="W34" i="74"/>
  <c r="W35" i="74"/>
  <c r="AN35" i="74"/>
  <c r="W36" i="74"/>
  <c r="O37" i="74"/>
  <c r="O4" i="75"/>
  <c r="O6" i="75"/>
  <c r="O7" i="75"/>
  <c r="O9" i="75"/>
  <c r="O11" i="75"/>
  <c r="O13" i="75"/>
  <c r="S15" i="75"/>
  <c r="AJ15" i="75"/>
  <c r="S16" i="75"/>
  <c r="AJ16" i="75"/>
  <c r="T17" i="75"/>
  <c r="AK17" i="75"/>
  <c r="S18" i="75"/>
  <c r="AJ18" i="75"/>
  <c r="S19" i="75"/>
  <c r="AJ19" i="75"/>
  <c r="S20" i="75"/>
  <c r="S21" i="75"/>
  <c r="AJ21" i="75"/>
  <c r="S22" i="75"/>
  <c r="AJ22" i="75"/>
  <c r="S23" i="75"/>
  <c r="AJ23" i="75"/>
  <c r="S24" i="75"/>
  <c r="AJ24" i="75"/>
  <c r="S25" i="75"/>
  <c r="AJ25" i="75"/>
  <c r="S26" i="75"/>
  <c r="AJ26" i="75"/>
  <c r="S27" i="75"/>
  <c r="AJ27" i="75"/>
  <c r="S28" i="75"/>
  <c r="AJ28" i="75"/>
  <c r="S29" i="75"/>
  <c r="AJ29" i="75"/>
  <c r="S30" i="75"/>
  <c r="AJ30" i="75"/>
  <c r="O31" i="75"/>
  <c r="O32" i="75"/>
  <c r="W33" i="75"/>
  <c r="AN33" i="75"/>
  <c r="W34" i="75"/>
  <c r="W35" i="75"/>
  <c r="AN35" i="75"/>
  <c r="W36" i="75"/>
  <c r="O37" i="75"/>
  <c r="O4" i="76"/>
  <c r="O6" i="76"/>
  <c r="O7" i="76"/>
  <c r="O9" i="76"/>
  <c r="O11" i="76"/>
  <c r="O13" i="76"/>
  <c r="S15" i="76"/>
  <c r="AJ15" i="76"/>
  <c r="S16" i="76"/>
  <c r="AJ16" i="76"/>
  <c r="T17" i="76"/>
  <c r="AK17" i="76"/>
  <c r="S18" i="76"/>
  <c r="AJ18" i="76"/>
  <c r="S19" i="76"/>
  <c r="AJ19" i="76"/>
  <c r="S20" i="76"/>
  <c r="S21" i="76"/>
  <c r="AJ21" i="76"/>
  <c r="S22" i="76"/>
  <c r="AJ22" i="76"/>
  <c r="S23" i="76"/>
  <c r="AJ23" i="76"/>
  <c r="S24" i="76"/>
  <c r="AJ24" i="76"/>
  <c r="S25" i="76"/>
  <c r="AJ25" i="76"/>
  <c r="S26" i="76"/>
  <c r="AJ26" i="76"/>
  <c r="S27" i="76"/>
  <c r="AJ27" i="76"/>
  <c r="S28" i="76"/>
  <c r="AJ28" i="76"/>
  <c r="S29" i="76"/>
  <c r="AJ29" i="76"/>
  <c r="S30" i="76"/>
  <c r="AJ30" i="76"/>
  <c r="O31" i="76"/>
  <c r="O32" i="76"/>
  <c r="W33" i="76"/>
  <c r="AN33" i="76"/>
  <c r="W34" i="76"/>
  <c r="W35" i="76"/>
  <c r="AN35" i="76"/>
  <c r="W36" i="76"/>
  <c r="O37" i="76"/>
  <c r="O4" i="77"/>
  <c r="O6" i="77"/>
  <c r="O7" i="77"/>
  <c r="O9" i="77"/>
  <c r="O11" i="77"/>
  <c r="O13" i="77"/>
  <c r="S15" i="77"/>
  <c r="AJ15" i="77"/>
  <c r="S16" i="77"/>
  <c r="AJ16" i="77"/>
  <c r="T17" i="77"/>
  <c r="AK17" i="77"/>
  <c r="S18" i="77"/>
  <c r="AJ18" i="77"/>
  <c r="S19" i="77"/>
  <c r="AJ19" i="77"/>
  <c r="S20" i="77"/>
  <c r="S21" i="77"/>
  <c r="AJ21" i="77"/>
  <c r="S22" i="77"/>
  <c r="AJ22" i="77"/>
  <c r="S23" i="77"/>
  <c r="AJ23" i="77"/>
  <c r="S24" i="77"/>
  <c r="AJ24" i="77"/>
  <c r="S25" i="77"/>
  <c r="AJ25" i="77"/>
  <c r="S26" i="77"/>
  <c r="AJ26" i="77"/>
  <c r="S27" i="77"/>
  <c r="AJ27" i="77"/>
  <c r="S28" i="77"/>
  <c r="AJ28" i="77"/>
  <c r="S29" i="77"/>
  <c r="AJ29" i="77"/>
  <c r="S30" i="77"/>
  <c r="AJ30" i="77"/>
  <c r="O31" i="77"/>
  <c r="O32" i="77"/>
  <c r="W33" i="77"/>
  <c r="AN33" i="77"/>
  <c r="W34" i="77"/>
  <c r="W35" i="77"/>
  <c r="AN35" i="77"/>
  <c r="W36" i="77"/>
  <c r="O37" i="77"/>
  <c r="O4" i="72"/>
  <c r="O6" i="72"/>
  <c r="O7" i="72"/>
  <c r="O9" i="72"/>
  <c r="O11" i="72"/>
  <c r="O13" i="72"/>
  <c r="S15" i="72"/>
  <c r="AJ15" i="72"/>
  <c r="S16" i="72"/>
  <c r="AJ16" i="72"/>
  <c r="T17" i="72"/>
  <c r="AK17" i="72"/>
  <c r="S18" i="72"/>
  <c r="AJ18" i="72"/>
  <c r="S19" i="72"/>
  <c r="AJ19" i="72"/>
  <c r="S20" i="72"/>
  <c r="S21" i="72"/>
  <c r="AJ21" i="72"/>
  <c r="S22" i="72"/>
  <c r="AJ22" i="72"/>
  <c r="S23" i="72"/>
  <c r="AJ23" i="72"/>
  <c r="S24" i="72"/>
  <c r="AJ24" i="72"/>
  <c r="S25" i="72"/>
  <c r="AJ25" i="72"/>
  <c r="S26" i="72"/>
  <c r="AJ26" i="72"/>
  <c r="S27" i="72"/>
  <c r="AJ27" i="72"/>
  <c r="S28" i="72"/>
  <c r="AJ28" i="72"/>
  <c r="S29" i="72"/>
  <c r="AJ29" i="72"/>
  <c r="S30" i="72"/>
  <c r="AJ30" i="72"/>
  <c r="O31" i="72"/>
  <c r="O32" i="72"/>
  <c r="W33" i="72"/>
  <c r="AN33" i="72"/>
  <c r="W34" i="72"/>
  <c r="W35" i="72"/>
  <c r="AN35" i="72"/>
  <c r="W36" i="72"/>
  <c r="O37" i="72"/>
  <c r="O4" i="71"/>
  <c r="O6" i="71"/>
  <c r="O7" i="71"/>
  <c r="O9" i="71"/>
  <c r="O11" i="71"/>
  <c r="O13" i="71"/>
  <c r="S15" i="71"/>
  <c r="AJ15" i="71"/>
  <c r="S16" i="71"/>
  <c r="AJ16" i="71"/>
  <c r="T17" i="71"/>
  <c r="AK17" i="71"/>
  <c r="S18" i="71"/>
  <c r="AJ18" i="71"/>
  <c r="S19" i="71"/>
  <c r="AJ19" i="71"/>
  <c r="S20" i="71"/>
  <c r="S21" i="71"/>
  <c r="AJ21" i="71"/>
  <c r="S22" i="71"/>
  <c r="AJ22" i="71"/>
  <c r="S23" i="71"/>
  <c r="AJ23" i="71"/>
  <c r="S24" i="71"/>
  <c r="AJ24" i="71"/>
  <c r="S25" i="71"/>
  <c r="AJ25" i="71"/>
  <c r="S26" i="71"/>
  <c r="AJ26" i="71"/>
  <c r="S27" i="71"/>
  <c r="AJ27" i="71"/>
  <c r="S28" i="71"/>
  <c r="AJ28" i="71"/>
  <c r="S29" i="71"/>
  <c r="AJ29" i="71"/>
  <c r="S30" i="71"/>
  <c r="AJ30" i="71"/>
  <c r="O31" i="71"/>
  <c r="O32" i="71"/>
  <c r="W33" i="71"/>
  <c r="AN33" i="71"/>
  <c r="W34" i="71"/>
  <c r="W35" i="71"/>
  <c r="AN35" i="71"/>
  <c r="W36" i="71"/>
  <c r="O37" i="71"/>
  <c r="O4" i="70"/>
  <c r="O6" i="70"/>
  <c r="O7" i="70"/>
  <c r="O9" i="70"/>
  <c r="O11" i="70"/>
  <c r="O13" i="70"/>
  <c r="S15" i="70"/>
  <c r="AJ15" i="70"/>
  <c r="S16" i="70"/>
  <c r="AJ16" i="70"/>
  <c r="T17" i="70"/>
  <c r="AK17" i="70"/>
  <c r="S18" i="70"/>
  <c r="AJ18" i="70"/>
  <c r="S19" i="70"/>
  <c r="AJ19" i="70"/>
  <c r="S20" i="70"/>
  <c r="S21" i="70"/>
  <c r="AJ21" i="70"/>
  <c r="S22" i="70"/>
  <c r="AJ22" i="70"/>
  <c r="S23" i="70"/>
  <c r="AJ23" i="70"/>
  <c r="S24" i="70"/>
  <c r="AJ24" i="70"/>
  <c r="S25" i="70"/>
  <c r="AJ25" i="70"/>
  <c r="S26" i="70"/>
  <c r="AJ26" i="70"/>
  <c r="S27" i="70"/>
  <c r="AJ27" i="70"/>
  <c r="S28" i="70"/>
  <c r="AJ28" i="70"/>
  <c r="S29" i="70"/>
  <c r="AJ29" i="70"/>
  <c r="S30" i="70"/>
  <c r="AJ30" i="70"/>
  <c r="O31" i="70"/>
  <c r="O32" i="70"/>
  <c r="W33" i="70"/>
  <c r="AN33" i="70"/>
  <c r="W34" i="70"/>
  <c r="W35" i="70"/>
  <c r="AN35" i="70"/>
  <c r="W36" i="70"/>
  <c r="O37" i="70"/>
  <c r="O4" i="69"/>
  <c r="O6" i="69"/>
  <c r="O7" i="69"/>
  <c r="O9" i="69"/>
  <c r="O11" i="69"/>
  <c r="O13" i="69"/>
  <c r="S15" i="69"/>
  <c r="AJ15" i="69"/>
  <c r="S16" i="69"/>
  <c r="AJ16" i="69"/>
  <c r="T17" i="69"/>
  <c r="AK17" i="69"/>
  <c r="S18" i="69"/>
  <c r="AJ18" i="69"/>
  <c r="S19" i="69"/>
  <c r="AJ19" i="69"/>
  <c r="S20" i="69"/>
  <c r="S21" i="69"/>
  <c r="AJ21" i="69"/>
  <c r="S22" i="69"/>
  <c r="AJ22" i="69"/>
  <c r="S23" i="69"/>
  <c r="AJ23" i="69"/>
  <c r="S24" i="69"/>
  <c r="AJ24" i="69"/>
  <c r="S25" i="69"/>
  <c r="AJ25" i="69"/>
  <c r="S26" i="69"/>
  <c r="AJ26" i="69"/>
  <c r="S27" i="69"/>
  <c r="AJ27" i="69"/>
  <c r="S28" i="69"/>
  <c r="AJ28" i="69"/>
  <c r="S29" i="69"/>
  <c r="AJ29" i="69"/>
  <c r="S30" i="69"/>
  <c r="AJ30" i="69"/>
  <c r="O31" i="69"/>
  <c r="O32" i="69"/>
  <c r="W33" i="69"/>
  <c r="AN33" i="69"/>
  <c r="W34" i="69"/>
  <c r="W35" i="69"/>
  <c r="AN35" i="69"/>
  <c r="W36" i="69"/>
  <c r="O37" i="69"/>
</calcChain>
</file>

<file path=xl/sharedStrings.xml><?xml version="1.0" encoding="utf-8"?>
<sst xmlns="http://schemas.openxmlformats.org/spreadsheetml/2006/main" count="3247" uniqueCount="125">
  <si>
    <t>電話番号</t>
    <rPh sb="0" eb="2">
      <t>デンワ</t>
    </rPh>
    <rPh sb="2" eb="4">
      <t>バンゴウ</t>
    </rPh>
    <phoneticPr fontId="2"/>
  </si>
  <si>
    <t>その他特記事項</t>
    <rPh sb="2" eb="3">
      <t>タ</t>
    </rPh>
    <rPh sb="3" eb="5">
      <t>トッキ</t>
    </rPh>
    <rPh sb="5" eb="7">
      <t>ジコウ</t>
    </rPh>
    <phoneticPr fontId="2"/>
  </si>
  <si>
    <t>需要者窓口
連絡先</t>
    <rPh sb="0" eb="3">
      <t>ジュヨウシャ</t>
    </rPh>
    <rPh sb="3" eb="5">
      <t>マドグチ</t>
    </rPh>
    <rPh sb="6" eb="9">
      <t>レンラクサキ</t>
    </rPh>
    <phoneticPr fontId="2"/>
  </si>
  <si>
    <t>主任技術者名
連絡先</t>
    <rPh sb="0" eb="2">
      <t>シュニン</t>
    </rPh>
    <rPh sb="2" eb="5">
      <t>ギジュツシャ</t>
    </rPh>
    <rPh sb="5" eb="6">
      <t>メイ</t>
    </rPh>
    <rPh sb="7" eb="10">
      <t>レンラクサキ</t>
    </rPh>
    <phoneticPr fontId="2"/>
  </si>
  <si>
    <t>料金種別</t>
    <rPh sb="0" eb="2">
      <t>リョウキン</t>
    </rPh>
    <rPh sb="2" eb="4">
      <t>シュベツ</t>
    </rPh>
    <phoneticPr fontId="2"/>
  </si>
  <si>
    <t>契約電力</t>
    <rPh sb="0" eb="2">
      <t>ケイヤク</t>
    </rPh>
    <rPh sb="2" eb="4">
      <t>デンリョク</t>
    </rPh>
    <phoneticPr fontId="2"/>
  </si>
  <si>
    <t>供給電気方式</t>
    <rPh sb="0" eb="2">
      <t>キョウキュウ</t>
    </rPh>
    <rPh sb="2" eb="4">
      <t>デンキ</t>
    </rPh>
    <rPh sb="4" eb="6">
      <t>ホウシキ</t>
    </rPh>
    <phoneticPr fontId="2"/>
  </si>
  <si>
    <t>ピークシフト電力</t>
    <rPh sb="6" eb="8">
      <t>デンリョク</t>
    </rPh>
    <phoneticPr fontId="2"/>
  </si>
  <si>
    <t>パルス受給の要否</t>
    <rPh sb="3" eb="5">
      <t>ジュキュウ</t>
    </rPh>
    <rPh sb="6" eb="8">
      <t>ヨウヒ</t>
    </rPh>
    <phoneticPr fontId="2"/>
  </si>
  <si>
    <t>接続送電
サービス</t>
    <rPh sb="0" eb="2">
      <t>セツゾク</t>
    </rPh>
    <rPh sb="2" eb="4">
      <t>ソウデン</t>
    </rPh>
    <phoneticPr fontId="2"/>
  </si>
  <si>
    <t>予備送電
サービスＡ</t>
    <rPh sb="0" eb="2">
      <t>ヨビ</t>
    </rPh>
    <rPh sb="2" eb="4">
      <t>ソウデン</t>
    </rPh>
    <phoneticPr fontId="2"/>
  </si>
  <si>
    <t>予備送電
サービスＢ</t>
    <rPh sb="0" eb="2">
      <t>ヨビ</t>
    </rPh>
    <rPh sb="2" eb="4">
      <t>ソウデン</t>
    </rPh>
    <phoneticPr fontId="2"/>
  </si>
  <si>
    <t>今回：</t>
    <rPh sb="0" eb="2">
      <t>コンカイ</t>
    </rPh>
    <phoneticPr fontId="2"/>
  </si>
  <si>
    <t>従来：</t>
    <rPh sb="0" eb="2">
      <t>ジュウライ</t>
    </rPh>
    <phoneticPr fontId="2"/>
  </si>
  <si>
    <t>受電設備容量（合計）</t>
    <rPh sb="0" eb="2">
      <t>ジュデン</t>
    </rPh>
    <rPh sb="2" eb="4">
      <t>セツビ</t>
    </rPh>
    <rPh sb="4" eb="6">
      <t>ヨウリョウ</t>
    </rPh>
    <rPh sb="7" eb="9">
      <t>ゴウケイ</t>
    </rPh>
    <phoneticPr fontId="2"/>
  </si>
  <si>
    <t>負荷設備容量（合計）</t>
    <rPh sb="0" eb="2">
      <t>フカ</t>
    </rPh>
    <rPh sb="2" eb="4">
      <t>セツビ</t>
    </rPh>
    <rPh sb="4" eb="6">
      <t>ヨウリョウ</t>
    </rPh>
    <rPh sb="7" eb="9">
      <t>ゴウケイ</t>
    </rPh>
    <phoneticPr fontId="2"/>
  </si>
  <si>
    <t>接続受電電力の計画値および接続供給電力の計画値</t>
    <rPh sb="0" eb="2">
      <t>セツゾク</t>
    </rPh>
    <rPh sb="2" eb="4">
      <t>ジュデン</t>
    </rPh>
    <rPh sb="4" eb="6">
      <t>デンリョク</t>
    </rPh>
    <rPh sb="7" eb="9">
      <t>ケイカク</t>
    </rPh>
    <rPh sb="9" eb="10">
      <t>チ</t>
    </rPh>
    <rPh sb="13" eb="15">
      <t>セツゾク</t>
    </rPh>
    <rPh sb="15" eb="17">
      <t>キョウキュウ</t>
    </rPh>
    <rPh sb="17" eb="19">
      <t>デンリョク</t>
    </rPh>
    <rPh sb="20" eb="22">
      <t>ケイカク</t>
    </rPh>
    <rPh sb="22" eb="23">
      <t>チ</t>
    </rPh>
    <phoneticPr fontId="2"/>
  </si>
  <si>
    <t>○○部</t>
    <rPh sb="2" eb="3">
      <t>ブ</t>
    </rPh>
    <phoneticPr fontId="2"/>
  </si>
  <si>
    <t>発電設備容量（合計）</t>
    <rPh sb="0" eb="2">
      <t>ハツデン</t>
    </rPh>
    <rPh sb="2" eb="4">
      <t>セツビ</t>
    </rPh>
    <rPh sb="4" eb="6">
      <t>ヨウリョウ</t>
    </rPh>
    <rPh sb="7" eb="9">
      <t>ゴウケイ</t>
    </rPh>
    <phoneticPr fontId="2"/>
  </si>
  <si>
    <t>(内自家補相当分)</t>
    <rPh sb="1" eb="2">
      <t>ウチ</t>
    </rPh>
    <rPh sb="2" eb="4">
      <t>ジカ</t>
    </rPh>
    <rPh sb="4" eb="5">
      <t>ホ</t>
    </rPh>
    <rPh sb="5" eb="8">
      <t>ソウトウブン</t>
    </rPh>
    <phoneticPr fontId="2"/>
  </si>
  <si>
    <t>　※１：当該需要者について，契約に係る需要家識別番号等（弊社との電気需給契約・託送供給契約等,お客さまを</t>
    <rPh sb="4" eb="6">
      <t>トウガイ</t>
    </rPh>
    <rPh sb="6" eb="8">
      <t>ジュヨウ</t>
    </rPh>
    <rPh sb="8" eb="9">
      <t>シャ</t>
    </rPh>
    <rPh sb="14" eb="16">
      <t>ケイヤク</t>
    </rPh>
    <rPh sb="17" eb="18">
      <t>カカワ</t>
    </rPh>
    <rPh sb="19" eb="22">
      <t>ジュヨウカ</t>
    </rPh>
    <rPh sb="22" eb="24">
      <t>シキベツ</t>
    </rPh>
    <rPh sb="24" eb="27">
      <t>バンゴウナド</t>
    </rPh>
    <rPh sb="28" eb="30">
      <t>ヘイシャ</t>
    </rPh>
    <rPh sb="32" eb="38">
      <t>デンキジュキュウケイヤク</t>
    </rPh>
    <rPh sb="39" eb="43">
      <t>タクソウキョウキュウ</t>
    </rPh>
    <rPh sb="43" eb="46">
      <t>ケイヤクナド</t>
    </rPh>
    <rPh sb="48" eb="49">
      <t>キャク</t>
    </rPh>
    <phoneticPr fontId="2"/>
  </si>
  <si>
    <t>否</t>
  </si>
  <si>
    <t>△△部</t>
    <rPh sb="2" eb="3">
      <t>ブ</t>
    </rPh>
    <phoneticPr fontId="2"/>
  </si>
  <si>
    <r>
      <t>需要家識別番号等</t>
    </r>
    <r>
      <rPr>
        <vertAlign val="superscript"/>
        <sz val="12"/>
        <color indexed="8"/>
        <rFont val="ＭＳ ゴシック"/>
        <family val="3"/>
        <charset val="128"/>
      </rPr>
      <t>※１</t>
    </r>
    <rPh sb="0" eb="3">
      <t>ジュヨウカ</t>
    </rPh>
    <rPh sb="3" eb="5">
      <t>シキベツ</t>
    </rPh>
    <rPh sb="5" eb="7">
      <t>バンゴウ</t>
    </rPh>
    <rPh sb="7" eb="8">
      <t>トウ</t>
    </rPh>
    <phoneticPr fontId="2"/>
  </si>
  <si>
    <t>供給地点
（財産責任分界点）</t>
    <rPh sb="0" eb="2">
      <t>キョウキュウ</t>
    </rPh>
    <rPh sb="2" eb="4">
      <t>チテン</t>
    </rPh>
    <rPh sb="6" eb="8">
      <t>ザイサン</t>
    </rPh>
    <rPh sb="8" eb="10">
      <t>セキニン</t>
    </rPh>
    <rPh sb="10" eb="12">
      <t>ブンカイ</t>
    </rPh>
    <rPh sb="12" eb="13">
      <t>テン</t>
    </rPh>
    <phoneticPr fontId="2"/>
  </si>
  <si>
    <t>接続供給契約申込書別紙（需要場所の概要）</t>
    <rPh sb="0" eb="2">
      <t>セツゾク</t>
    </rPh>
    <rPh sb="2" eb="4">
      <t>キョウキュウ</t>
    </rPh>
    <rPh sb="4" eb="6">
      <t>ケイヤク</t>
    </rPh>
    <rPh sb="6" eb="8">
      <t>モウシコミ</t>
    </rPh>
    <rPh sb="8" eb="9">
      <t>ショ</t>
    </rPh>
    <rPh sb="9" eb="11">
      <t>ベッシ</t>
    </rPh>
    <rPh sb="12" eb="14">
      <t>ジュヨウ</t>
    </rPh>
    <rPh sb="14" eb="16">
      <t>バショ</t>
    </rPh>
    <rPh sb="17" eb="19">
      <t>ガイヨウ</t>
    </rPh>
    <phoneticPr fontId="2"/>
  </si>
  <si>
    <t>電気の使用住所
（需要場所）</t>
    <rPh sb="0" eb="2">
      <t>デンキ</t>
    </rPh>
    <rPh sb="3" eb="5">
      <t>シヨウ</t>
    </rPh>
    <rPh sb="5" eb="7">
      <t>ジュウショ</t>
    </rPh>
    <rPh sb="9" eb="11">
      <t>ジュヨウ</t>
    </rPh>
    <rPh sb="11" eb="13">
      <t>バショ</t>
    </rPh>
    <phoneticPr fontId="2"/>
  </si>
  <si>
    <t>所属</t>
    <rPh sb="0" eb="2">
      <t>ショゾク</t>
    </rPh>
    <phoneticPr fontId="2"/>
  </si>
  <si>
    <t>氏名</t>
    <rPh sb="0" eb="2">
      <t>シメイ</t>
    </rPh>
    <phoneticPr fontId="2"/>
  </si>
  <si>
    <t>kＷ</t>
    <phoneticPr fontId="2"/>
  </si>
  <si>
    <t>kＷ</t>
    <phoneticPr fontId="2"/>
  </si>
  <si>
    <t>Ｖ</t>
    <phoneticPr fontId="2"/>
  </si>
  <si>
    <t>Ｖ</t>
    <phoneticPr fontId="2"/>
  </si>
  <si>
    <t>kＶＡ</t>
    <phoneticPr fontId="2"/>
  </si>
  <si>
    <t>kＶＡ</t>
    <phoneticPr fontId="2"/>
  </si>
  <si>
    <t>　　　　特定できる番号）を左詰めでご記入下さい。</t>
    <phoneticPr fontId="2"/>
  </si>
  <si>
    <t>契約電力の変更（設備変更あり）</t>
  </si>
  <si>
    <r>
      <t>平成</t>
    </r>
    <r>
      <rPr>
        <sz val="12"/>
        <color indexed="10"/>
        <rFont val="ＭＳ ゴシック"/>
        <family val="3"/>
        <charset val="128"/>
      </rPr>
      <t>＊＊</t>
    </r>
    <r>
      <rPr>
        <sz val="12"/>
        <rFont val="ＭＳ ゴシック"/>
        <family val="3"/>
        <charset val="128"/>
      </rPr>
      <t>年</t>
    </r>
    <r>
      <rPr>
        <sz val="12"/>
        <color indexed="10"/>
        <rFont val="ＭＳ ゴシック"/>
        <family val="3"/>
        <charset val="128"/>
      </rPr>
      <t>＊＊</t>
    </r>
    <r>
      <rPr>
        <sz val="12"/>
        <rFont val="ＭＳ ゴシック"/>
        <family val="3"/>
        <charset val="128"/>
      </rPr>
      <t>月</t>
    </r>
    <r>
      <rPr>
        <sz val="12"/>
        <color indexed="10"/>
        <rFont val="ＭＳ ゴシック"/>
        <family val="3"/>
        <charset val="128"/>
      </rPr>
      <t>＊＊</t>
    </r>
    <r>
      <rPr>
        <sz val="12"/>
        <rFont val="ＭＳ ゴシック"/>
        <family val="3"/>
        <charset val="128"/>
      </rPr>
      <t>日</t>
    </r>
    <rPh sb="0" eb="2">
      <t>ヘイセイ</t>
    </rPh>
    <rPh sb="4" eb="5">
      <t>ネン</t>
    </rPh>
    <rPh sb="7" eb="8">
      <t>ツキ</t>
    </rPh>
    <rPh sb="10" eb="11">
      <t>ヒ</t>
    </rPh>
    <phoneticPr fontId="2"/>
  </si>
  <si>
    <t>標準</t>
  </si>
  <si>
    <t>交流３相３線式</t>
    <rPh sb="0" eb="2">
      <t>コウリュウ</t>
    </rPh>
    <rPh sb="3" eb="4">
      <t>ソウ</t>
    </rPh>
    <rPh sb="5" eb="6">
      <t>セン</t>
    </rPh>
    <rPh sb="6" eb="7">
      <t>シキ</t>
    </rPh>
    <phoneticPr fontId="2"/>
  </si>
  <si>
    <t>別紙のとおり</t>
  </si>
  <si>
    <t>□□部</t>
    <rPh sb="2" eb="3">
      <t>ブ</t>
    </rPh>
    <phoneticPr fontId="2"/>
  </si>
  <si>
    <t>負荷設備の減少による、最大需要電力の減少</t>
    <rPh sb="0" eb="2">
      <t>フカ</t>
    </rPh>
    <rPh sb="2" eb="4">
      <t>セツビ</t>
    </rPh>
    <rPh sb="5" eb="7">
      <t>ゲンショウ</t>
    </rPh>
    <rPh sb="11" eb="13">
      <t>サイダイ</t>
    </rPh>
    <rPh sb="13" eb="15">
      <t>ジュヨウ</t>
    </rPh>
    <rPh sb="15" eb="17">
      <t>デンリョク</t>
    </rPh>
    <rPh sb="18" eb="20">
      <t>ゲンショウ</t>
    </rPh>
    <phoneticPr fontId="2"/>
  </si>
  <si>
    <t>申込番号:</t>
    <rPh sb="0" eb="2">
      <t>モウシコミ</t>
    </rPh>
    <rPh sb="2" eb="4">
      <t>バンゴウ</t>
    </rPh>
    <phoneticPr fontId="2"/>
  </si>
  <si>
    <t>（</t>
    <phoneticPr fontId="2"/>
  </si>
  <si>
    <t>）</t>
    <phoneticPr fontId="2"/>
  </si>
  <si>
    <t>（</t>
    <phoneticPr fontId="2"/>
  </si>
  <si>
    <t>）</t>
    <phoneticPr fontId="2"/>
  </si>
  <si>
    <t>　　　　特定できる番号）を左詰めでご記入下さい。</t>
    <phoneticPr fontId="2"/>
  </si>
  <si>
    <t>御中</t>
    <rPh sb="0" eb="2">
      <t>オンチュウ</t>
    </rPh>
    <phoneticPr fontId="2"/>
  </si>
  <si>
    <t>接　続　供　給　契　約　申　込　書</t>
    <rPh sb="0" eb="1">
      <t>セツ</t>
    </rPh>
    <rPh sb="2" eb="3">
      <t>ゾク</t>
    </rPh>
    <rPh sb="4" eb="5">
      <t>トモ</t>
    </rPh>
    <rPh sb="6" eb="7">
      <t>キュウ</t>
    </rPh>
    <rPh sb="8" eb="9">
      <t>チギリ</t>
    </rPh>
    <rPh sb="10" eb="11">
      <t>ヤク</t>
    </rPh>
    <rPh sb="12" eb="13">
      <t>サル</t>
    </rPh>
    <rPh sb="14" eb="15">
      <t>コミ</t>
    </rPh>
    <rPh sb="16" eb="17">
      <t>ショ</t>
    </rPh>
    <phoneticPr fontId="2"/>
  </si>
  <si>
    <t>　接続供給に関する契約について，貴社の託送供給約款，給電指令時の不足電力の補給に係る要綱および託送に伴う余剰電力の購入に係る要綱を承認のうえ，以下のとおり申込みます。
　なお，受電側接続検討との同時申込みでない場合，受電側接続検討の過程での確認事項等を前提として申込みます。</t>
    <rPh sb="32" eb="34">
      <t>フソク</t>
    </rPh>
    <rPh sb="34" eb="36">
      <t>デンリョク</t>
    </rPh>
    <rPh sb="40" eb="41">
      <t>カカ</t>
    </rPh>
    <rPh sb="50" eb="51">
      <t>トモナ</t>
    </rPh>
    <rPh sb="60" eb="61">
      <t>カカ</t>
    </rPh>
    <rPh sb="71" eb="73">
      <t>イカ</t>
    </rPh>
    <rPh sb="90" eb="91">
      <t>ガワ</t>
    </rPh>
    <phoneticPr fontId="2"/>
  </si>
  <si>
    <t>１．契約者等</t>
    <phoneticPr fontId="2"/>
  </si>
  <si>
    <t>契　　約　　者　　名</t>
    <rPh sb="0" eb="1">
      <t>チギリ</t>
    </rPh>
    <rPh sb="3" eb="4">
      <t>ヤク</t>
    </rPh>
    <rPh sb="6" eb="7">
      <t>シャ</t>
    </rPh>
    <rPh sb="9" eb="10">
      <t>メイ</t>
    </rPh>
    <phoneticPr fontId="2"/>
  </si>
  <si>
    <t>名　　称　：</t>
    <rPh sb="3" eb="4">
      <t>ショウ</t>
    </rPh>
    <phoneticPr fontId="2"/>
  </si>
  <si>
    <t>役　　職　：</t>
    <rPh sb="0" eb="1">
      <t>エキ</t>
    </rPh>
    <rPh sb="3" eb="4">
      <t>ショク</t>
    </rPh>
    <phoneticPr fontId="2"/>
  </si>
  <si>
    <t>氏　　名　：　</t>
    <rPh sb="0" eb="1">
      <t>シ</t>
    </rPh>
    <rPh sb="3" eb="4">
      <t>メイ</t>
    </rPh>
    <phoneticPr fontId="2"/>
  </si>
  <si>
    <t>住　　所　：</t>
    <phoneticPr fontId="2"/>
  </si>
  <si>
    <r>
      <t xml:space="preserve">連　　絡　　者　　名
</t>
    </r>
    <r>
      <rPr>
        <sz val="10"/>
        <color indexed="8"/>
        <rFont val="ＭＳ ゴシック"/>
        <family val="3"/>
        <charset val="128"/>
      </rPr>
      <t>（事務的内容と技術的内容で別の方への連絡をご要望の場合は併記ください）</t>
    </r>
    <rPh sb="0" eb="1">
      <t>レン</t>
    </rPh>
    <rPh sb="3" eb="4">
      <t>ラク</t>
    </rPh>
    <rPh sb="6" eb="7">
      <t>シャ</t>
    </rPh>
    <rPh sb="9" eb="10">
      <t>メイ</t>
    </rPh>
    <rPh sb="13" eb="15">
      <t>ジム</t>
    </rPh>
    <rPh sb="15" eb="16">
      <t>テキ</t>
    </rPh>
    <rPh sb="16" eb="18">
      <t>ナイヨウ</t>
    </rPh>
    <rPh sb="19" eb="21">
      <t>ギジュツ</t>
    </rPh>
    <rPh sb="21" eb="22">
      <t>テキ</t>
    </rPh>
    <rPh sb="22" eb="24">
      <t>ナイヨウ</t>
    </rPh>
    <rPh sb="25" eb="26">
      <t>ベツ</t>
    </rPh>
    <rPh sb="27" eb="28">
      <t>カタ</t>
    </rPh>
    <rPh sb="30" eb="32">
      <t>レンラク</t>
    </rPh>
    <rPh sb="34" eb="36">
      <t>ヨウボウ</t>
    </rPh>
    <rPh sb="37" eb="39">
      <t>バアイ</t>
    </rPh>
    <rPh sb="40" eb="42">
      <t>ヘイキ</t>
    </rPh>
    <phoneticPr fontId="2"/>
  </si>
  <si>
    <t>所　　属　：</t>
    <phoneticPr fontId="2"/>
  </si>
  <si>
    <t xml:space="preserve">氏　　名　： </t>
    <rPh sb="0" eb="1">
      <t>シ</t>
    </rPh>
    <rPh sb="3" eb="4">
      <t>メイ</t>
    </rPh>
    <phoneticPr fontId="2"/>
  </si>
  <si>
    <t>電話・FAX ：</t>
    <phoneticPr fontId="2"/>
  </si>
  <si>
    <t>E-mail    ：</t>
    <phoneticPr fontId="2"/>
  </si>
  <si>
    <t>２．申込内容</t>
    <phoneticPr fontId="2"/>
  </si>
  <si>
    <t>接続供給の開始希望日</t>
    <rPh sb="0" eb="2">
      <t>セツゾク</t>
    </rPh>
    <rPh sb="2" eb="4">
      <t>キョウキュウ</t>
    </rPh>
    <rPh sb="5" eb="7">
      <t>カイシ</t>
    </rPh>
    <rPh sb="7" eb="10">
      <t>キボウビ</t>
    </rPh>
    <phoneticPr fontId="2"/>
  </si>
  <si>
    <t>別紙のとおり</t>
    <rPh sb="0" eb="2">
      <t>ベッシ</t>
    </rPh>
    <phoneticPr fontId="2"/>
  </si>
  <si>
    <t>受電側接続検討との
同時申込</t>
    <rPh sb="0" eb="2">
      <t>ジュデン</t>
    </rPh>
    <rPh sb="2" eb="3">
      <t>ガワ</t>
    </rPh>
    <rPh sb="3" eb="7">
      <t>セツゾクケントウ</t>
    </rPh>
    <rPh sb="10" eb="12">
      <t>ドウジ</t>
    </rPh>
    <rPh sb="12" eb="14">
      <t>モウシコ</t>
    </rPh>
    <phoneticPr fontId="2"/>
  </si>
  <si>
    <t>接続供給契約に付随する余剰電力購入に関する契約の締結希望</t>
    <rPh sb="0" eb="2">
      <t>セツゾク</t>
    </rPh>
    <rPh sb="15" eb="17">
      <t>コウニュウ</t>
    </rPh>
    <phoneticPr fontId="2"/>
  </si>
  <si>
    <t>変動範囲超過電力料金についての特別措置に関する適用希望</t>
    <rPh sb="0" eb="2">
      <t>ヘンドウ</t>
    </rPh>
    <rPh sb="2" eb="4">
      <t>ハンイ</t>
    </rPh>
    <rPh sb="4" eb="6">
      <t>チョウカ</t>
    </rPh>
    <rPh sb="6" eb="8">
      <t>デンリョク</t>
    </rPh>
    <rPh sb="8" eb="10">
      <t>リョウキン</t>
    </rPh>
    <rPh sb="15" eb="17">
      <t>トクベツ</t>
    </rPh>
    <rPh sb="17" eb="19">
      <t>ソチ</t>
    </rPh>
    <rPh sb="20" eb="21">
      <t>カン</t>
    </rPh>
    <rPh sb="23" eb="25">
      <t>テキヨウ</t>
    </rPh>
    <rPh sb="25" eb="27">
      <t>キボウ</t>
    </rPh>
    <phoneticPr fontId="2"/>
  </si>
  <si>
    <t>受電地点・供給地点ごとの事項</t>
    <rPh sb="0" eb="2">
      <t>ジュデン</t>
    </rPh>
    <rPh sb="2" eb="4">
      <t>チテン</t>
    </rPh>
    <rPh sb="5" eb="7">
      <t>キョウキュウ</t>
    </rPh>
    <rPh sb="7" eb="9">
      <t>チテン</t>
    </rPh>
    <rPh sb="12" eb="14">
      <t>ジコウ</t>
    </rPh>
    <phoneticPr fontId="2"/>
  </si>
  <si>
    <t>申込件数</t>
    <rPh sb="0" eb="2">
      <t>モウシコミ</t>
    </rPh>
    <rPh sb="2" eb="4">
      <t>ケンスウ</t>
    </rPh>
    <phoneticPr fontId="2"/>
  </si>
  <si>
    <t>受電地点</t>
    <rPh sb="0" eb="2">
      <t>ジュデン</t>
    </rPh>
    <rPh sb="2" eb="4">
      <t>チテン</t>
    </rPh>
    <phoneticPr fontId="2"/>
  </si>
  <si>
    <t>供給地点</t>
    <rPh sb="0" eb="2">
      <t>キョウキュウ</t>
    </rPh>
    <rPh sb="2" eb="4">
      <t>チテン</t>
    </rPh>
    <phoneticPr fontId="2"/>
  </si>
  <si>
    <t>地点の追加</t>
    <rPh sb="0" eb="2">
      <t>チテン</t>
    </rPh>
    <rPh sb="3" eb="5">
      <t>ツイカ</t>
    </rPh>
    <phoneticPr fontId="2"/>
  </si>
  <si>
    <t>件</t>
    <rPh sb="0" eb="1">
      <t>ケン</t>
    </rPh>
    <phoneticPr fontId="2"/>
  </si>
  <si>
    <t>地点の廃止</t>
    <rPh sb="3" eb="5">
      <t>ハイシ</t>
    </rPh>
    <phoneticPr fontId="2"/>
  </si>
  <si>
    <t>契約受電電力または
契約電力の変更</t>
    <phoneticPr fontId="2"/>
  </si>
  <si>
    <t>契約受電電力または契約電力の変更を伴わない設備変更</t>
    <rPh sb="0" eb="2">
      <t>ケイヤク</t>
    </rPh>
    <rPh sb="2" eb="4">
      <t>ジュデン</t>
    </rPh>
    <rPh sb="4" eb="6">
      <t>デンリョク</t>
    </rPh>
    <rPh sb="9" eb="11">
      <t>ケイヤク</t>
    </rPh>
    <rPh sb="11" eb="13">
      <t>デンリョク</t>
    </rPh>
    <rPh sb="14" eb="16">
      <t>ヘンコウ</t>
    </rPh>
    <rPh sb="17" eb="18">
      <t>トモナ</t>
    </rPh>
    <rPh sb="21" eb="23">
      <t>セツビ</t>
    </rPh>
    <rPh sb="23" eb="25">
      <t>ヘンコウ</t>
    </rPh>
    <phoneticPr fontId="2"/>
  </si>
  <si>
    <t>その他の変更
（　　　　　　　）</t>
    <rPh sb="2" eb="3">
      <t>タ</t>
    </rPh>
    <rPh sb="4" eb="6">
      <t>ヘンコウ</t>
    </rPh>
    <phoneticPr fontId="2"/>
  </si>
  <si>
    <t>特記事項</t>
    <rPh sb="0" eb="2">
      <t>トッキ</t>
    </rPh>
    <rPh sb="2" eb="4">
      <t>ジコウ</t>
    </rPh>
    <phoneticPr fontId="2"/>
  </si>
  <si>
    <t>申込みおよびその実施に際して得た情報は，託送供給を実施する目的以外には使用いたしません。</t>
    <rPh sb="0" eb="2">
      <t>モウシコ</t>
    </rPh>
    <rPh sb="8" eb="10">
      <t>ジッシ</t>
    </rPh>
    <rPh sb="11" eb="12">
      <t>サイ</t>
    </rPh>
    <rPh sb="14" eb="15">
      <t>エ</t>
    </rPh>
    <rPh sb="16" eb="18">
      <t>ジョウホウ</t>
    </rPh>
    <rPh sb="20" eb="24">
      <t>タクソウキョウキュウ</t>
    </rPh>
    <rPh sb="25" eb="27">
      <t>ジッシ</t>
    </rPh>
    <rPh sb="29" eb="31">
      <t>モクテキ</t>
    </rPh>
    <rPh sb="31" eb="33">
      <t>イガイ</t>
    </rPh>
    <rPh sb="35" eb="37">
      <t>シヨウ</t>
    </rPh>
    <phoneticPr fontId="2"/>
  </si>
  <si>
    <t>希望しない</t>
  </si>
  <si>
    <r>
      <t>平成</t>
    </r>
    <r>
      <rPr>
        <sz val="11"/>
        <color indexed="10"/>
        <rFont val="ＭＳ ゴシック"/>
        <family val="3"/>
        <charset val="128"/>
      </rPr>
      <t>＊＊</t>
    </r>
    <r>
      <rPr>
        <sz val="11"/>
        <color indexed="8"/>
        <rFont val="ＭＳ ゴシック"/>
        <family val="3"/>
        <charset val="128"/>
      </rPr>
      <t>年</t>
    </r>
    <r>
      <rPr>
        <sz val="11"/>
        <color indexed="10"/>
        <rFont val="ＭＳ ゴシック"/>
        <family val="3"/>
        <charset val="128"/>
      </rPr>
      <t>＊＊</t>
    </r>
    <r>
      <rPr>
        <sz val="11"/>
        <color indexed="8"/>
        <rFont val="ＭＳ ゴシック"/>
        <family val="3"/>
        <charset val="128"/>
      </rPr>
      <t>月</t>
    </r>
    <r>
      <rPr>
        <sz val="11"/>
        <color indexed="10"/>
        <rFont val="ＭＳ ゴシック"/>
        <family val="3"/>
        <charset val="128"/>
      </rPr>
      <t>＊＊</t>
    </r>
    <r>
      <rPr>
        <sz val="11"/>
        <color indexed="8"/>
        <rFont val="ＭＳ ゴシック"/>
        <family val="3"/>
        <charset val="128"/>
      </rPr>
      <t>日</t>
    </r>
    <phoneticPr fontId="2"/>
  </si>
  <si>
    <t>東京電力株式会社</t>
  </si>
  <si>
    <t>○○株式会社</t>
    <rPh sb="2" eb="6">
      <t>カブシキガイシャ</t>
    </rPh>
    <phoneticPr fontId="2"/>
  </si>
  <si>
    <t>代表取締役</t>
    <rPh sb="0" eb="2">
      <t>ダイヒョウ</t>
    </rPh>
    <rPh sb="2" eb="5">
      <t>トリシマリヤク</t>
    </rPh>
    <phoneticPr fontId="2"/>
  </si>
  <si>
    <t>○○　○○</t>
    <phoneticPr fontId="2"/>
  </si>
  <si>
    <r>
      <t>〒</t>
    </r>
    <r>
      <rPr>
        <sz val="11"/>
        <color indexed="10"/>
        <rFont val="ＭＳ ゴシック"/>
        <family val="3"/>
        <charset val="128"/>
      </rPr>
      <t>○○○－○○○○　○○県○○市○－○－○</t>
    </r>
    <rPh sb="12" eb="13">
      <t>ケン</t>
    </rPh>
    <rPh sb="15" eb="16">
      <t>シ</t>
    </rPh>
    <phoneticPr fontId="2"/>
  </si>
  <si>
    <t>●●　●●</t>
    <phoneticPr fontId="2"/>
  </si>
  <si>
    <r>
      <t>〒</t>
    </r>
    <r>
      <rPr>
        <sz val="11"/>
        <color indexed="10"/>
        <rFont val="ＭＳ ゴシック"/>
        <family val="3"/>
        <charset val="128"/>
      </rPr>
      <t>○○○－○○○○　○○県○○市○－○－○</t>
    </r>
    <phoneticPr fontId="2"/>
  </si>
  <si>
    <t>＊＊－＊＊＊＊－＊＊＊＊</t>
    <phoneticPr fontId="2"/>
  </si>
  <si>
    <t>*****＠****.co.jp</t>
    <phoneticPr fontId="2"/>
  </si>
  <si>
    <t>従来どおり</t>
  </si>
  <si>
    <r>
      <t>その他の変更
（</t>
    </r>
    <r>
      <rPr>
        <sz val="11"/>
        <color indexed="10"/>
        <rFont val="ＭＳ ゴシック"/>
        <family val="3"/>
        <charset val="128"/>
      </rPr>
      <t>名義変更</t>
    </r>
    <r>
      <rPr>
        <sz val="11"/>
        <color indexed="8"/>
        <rFont val="ＭＳ ゴシック"/>
        <family val="3"/>
        <charset val="128"/>
      </rPr>
      <t>）</t>
    </r>
    <rPh sb="2" eb="3">
      <t>タ</t>
    </rPh>
    <rPh sb="4" eb="6">
      <t>ヘンコウ</t>
    </rPh>
    <rPh sb="8" eb="10">
      <t>メイギ</t>
    </rPh>
    <rPh sb="10" eb="12">
      <t>ヘンコウ</t>
    </rPh>
    <phoneticPr fontId="2"/>
  </si>
  <si>
    <t>△△株式会社　△△ビル</t>
    <phoneticPr fontId="2"/>
  </si>
  <si>
    <t>△△県△△市△－△－△</t>
    <phoneticPr fontId="2"/>
  </si>
  <si>
    <t>需要者の施設した第１号柱上の●●電力の架空引込線と需要者の開閉器電源側接続点</t>
    <phoneticPr fontId="2"/>
  </si>
  <si>
    <t>kＷ</t>
    <phoneticPr fontId="2"/>
  </si>
  <si>
    <t>kＷ</t>
    <phoneticPr fontId="2"/>
  </si>
  <si>
    <t>(  700  )</t>
    <phoneticPr fontId="2"/>
  </si>
  <si>
    <t>Ｖ</t>
    <phoneticPr fontId="2"/>
  </si>
  <si>
    <t>kＶＡ</t>
    <phoneticPr fontId="2"/>
  </si>
  <si>
    <t>kＶＡ</t>
    <phoneticPr fontId="2"/>
  </si>
  <si>
    <t>kＷ</t>
    <phoneticPr fontId="2"/>
  </si>
  <si>
    <t>△△　△△</t>
    <phoneticPr fontId="2"/>
  </si>
  <si>
    <t>00-0000-0000</t>
    <phoneticPr fontId="2"/>
  </si>
  <si>
    <t>□□　□□</t>
    <phoneticPr fontId="2"/>
  </si>
  <si>
    <t>　　　　特定できる番号）を左詰めでご記入下さい。</t>
    <phoneticPr fontId="2"/>
  </si>
  <si>
    <t xml:space="preserve"> </t>
    <phoneticPr fontId="2"/>
  </si>
  <si>
    <t>申込内容</t>
    <rPh sb="0" eb="2">
      <t>モウシコミ</t>
    </rPh>
    <rPh sb="2" eb="4">
      <t>ナイヨウ</t>
    </rPh>
    <phoneticPr fontId="2"/>
  </si>
  <si>
    <t>需要者の名称</t>
    <rPh sb="0" eb="2">
      <t>ジュヨウ</t>
    </rPh>
    <rPh sb="2" eb="3">
      <t>シャ</t>
    </rPh>
    <rPh sb="4" eb="6">
      <t>メイショウ</t>
    </rPh>
    <phoneticPr fontId="2"/>
  </si>
  <si>
    <t>申込内容</t>
    <rPh sb="0" eb="2">
      <t>モウシコ</t>
    </rPh>
    <rPh sb="2" eb="4">
      <t>ナイヨウ</t>
    </rPh>
    <phoneticPr fontId="2"/>
  </si>
  <si>
    <t>供給電圧</t>
    <rPh sb="0" eb="2">
      <t>キョウキュウ</t>
    </rPh>
    <rPh sb="2" eb="4">
      <t>デンアツ</t>
    </rPh>
    <phoneticPr fontId="2"/>
  </si>
  <si>
    <t>計量電圧</t>
    <rPh sb="0" eb="2">
      <t>ケイリョウ</t>
    </rPh>
    <rPh sb="2" eb="4">
      <t>デンアツ</t>
    </rPh>
    <phoneticPr fontId="2"/>
  </si>
  <si>
    <t>接続供給
開始希望日　　　　　　　　　　　　　　　　　　　　　　　　　　　　　　　　　　　　　　　　　　　　　　　　　　　　　　　　　　　　　　　　　　　　　　　　　　　　　　</t>
    <rPh sb="0" eb="2">
      <t>セツゾク</t>
    </rPh>
    <rPh sb="2" eb="4">
      <t>キョウキュウ</t>
    </rPh>
    <rPh sb="5" eb="7">
      <t>カイシ</t>
    </rPh>
    <rPh sb="7" eb="9">
      <t>キボウ</t>
    </rPh>
    <rPh sb="9" eb="10">
      <t>ビ</t>
    </rPh>
    <phoneticPr fontId="2"/>
  </si>
  <si>
    <t>設備撤去</t>
    <rPh sb="0" eb="2">
      <t>セツビ</t>
    </rPh>
    <rPh sb="2" eb="4">
      <t>テッキョ</t>
    </rPh>
    <phoneticPr fontId="2"/>
  </si>
  <si>
    <t>地点の削除</t>
    <rPh sb="0" eb="2">
      <t>チテン</t>
    </rPh>
    <rPh sb="3" eb="5">
      <t>サクジョ</t>
    </rPh>
    <phoneticPr fontId="2"/>
  </si>
  <si>
    <t>契約廃止</t>
    <rPh sb="0" eb="2">
      <t>ケイヤク</t>
    </rPh>
    <rPh sb="2" eb="4">
      <t>ハイシ</t>
    </rPh>
    <phoneticPr fontId="2"/>
  </si>
  <si>
    <t>接　続　供　給　兼　基　本　契　約　申　込　書</t>
    <rPh sb="0" eb="1">
      <t>セツ</t>
    </rPh>
    <rPh sb="2" eb="3">
      <t>ゾク</t>
    </rPh>
    <rPh sb="4" eb="5">
      <t>トモ</t>
    </rPh>
    <rPh sb="6" eb="7">
      <t>キュウ</t>
    </rPh>
    <rPh sb="8" eb="9">
      <t>ケン</t>
    </rPh>
    <rPh sb="10" eb="11">
      <t>モト</t>
    </rPh>
    <rPh sb="12" eb="13">
      <t>ホン</t>
    </rPh>
    <rPh sb="14" eb="15">
      <t>チギリ</t>
    </rPh>
    <rPh sb="16" eb="17">
      <t>ヤク</t>
    </rPh>
    <rPh sb="18" eb="19">
      <t>サル</t>
    </rPh>
    <rPh sb="20" eb="21">
      <t>コミ</t>
    </rPh>
    <rPh sb="22" eb="23">
      <t>ショ</t>
    </rPh>
    <phoneticPr fontId="2"/>
  </si>
  <si>
    <t>　接続供給等に関する契約について，貴社の託送供給等約款を承認のうえ，以下のとおり申込みます。
　なお，実需同時同量の経過措置を適用している場合で受電地点に関する申込みを行なうときは，受電側接続検討申込書および回答書内容を前提として申込みます。</t>
    <rPh sb="5" eb="6">
      <t>トウ</t>
    </rPh>
    <rPh sb="24" eb="25">
      <t>ナド</t>
    </rPh>
    <rPh sb="34" eb="36">
      <t>イカ</t>
    </rPh>
    <rPh sb="84" eb="85">
      <t>オコナ</t>
    </rPh>
    <phoneticPr fontId="2"/>
  </si>
  <si>
    <r>
      <t xml:space="preserve">連　　絡　　者　　名
</t>
    </r>
    <r>
      <rPr>
        <sz val="10"/>
        <rFont val="ＭＳ ゴシック"/>
        <family val="3"/>
        <charset val="128"/>
      </rPr>
      <t>（事務的内容と技術的内容で別の方への連絡をご要望の場合は併記ください）</t>
    </r>
    <rPh sb="0" eb="1">
      <t>レン</t>
    </rPh>
    <rPh sb="3" eb="4">
      <t>ラク</t>
    </rPh>
    <rPh sb="6" eb="7">
      <t>シャ</t>
    </rPh>
    <rPh sb="9" eb="10">
      <t>メイ</t>
    </rPh>
    <rPh sb="13" eb="15">
      <t>ジム</t>
    </rPh>
    <rPh sb="15" eb="16">
      <t>テキ</t>
    </rPh>
    <rPh sb="16" eb="18">
      <t>ナイヨウ</t>
    </rPh>
    <rPh sb="19" eb="21">
      <t>ギジュツ</t>
    </rPh>
    <rPh sb="21" eb="22">
      <t>テキ</t>
    </rPh>
    <rPh sb="22" eb="24">
      <t>ナイヨウ</t>
    </rPh>
    <rPh sb="25" eb="26">
      <t>ベツ</t>
    </rPh>
    <rPh sb="27" eb="28">
      <t>カタ</t>
    </rPh>
    <rPh sb="30" eb="32">
      <t>レンラク</t>
    </rPh>
    <rPh sb="34" eb="36">
      <t>ヨウボウ</t>
    </rPh>
    <rPh sb="37" eb="39">
      <t>バアイ</t>
    </rPh>
    <rPh sb="40" eb="42">
      <t>ヘイキ</t>
    </rPh>
    <phoneticPr fontId="2"/>
  </si>
  <si>
    <t>本申込書を受領する一般送配電事業者は，接続供給等の申込みおよび実施に際して得た情報を，託送供給等を実施する目的以外に使用いたしません。</t>
    <rPh sb="11" eb="14">
      <t>ソウハイデン</t>
    </rPh>
    <rPh sb="19" eb="21">
      <t>セツゾク</t>
    </rPh>
    <rPh sb="23" eb="24">
      <t>トウ</t>
    </rPh>
    <rPh sb="47" eb="48">
      <t>トウ</t>
    </rPh>
    <phoneticPr fontId="2"/>
  </si>
  <si>
    <t>　　年　 月　 日</t>
    <phoneticPr fontId="2"/>
  </si>
  <si>
    <t>関西電力送配電株式会社</t>
    <phoneticPr fontId="2"/>
  </si>
  <si>
    <t>記載不要</t>
    <rPh sb="0" eb="2">
      <t>キサイ</t>
    </rPh>
    <rPh sb="2" eb="4">
      <t>フヨウ</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</si>
</sst>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24">
    <numFmt numFmtId="6" formatCode="&quot;¥&quot;#,##0;[Red]&quot;¥&quot;\-#,##0"/>
    <numFmt numFmtId="41" formatCode="_ * #,##0_ ;_ * \-#,##0_ ;_ * &quot;-&quot;_ ;_ @_ "/>
    <numFmt numFmtId="43" formatCode="_ * #,##0.00_ ;_ * \-#,##0.00_ ;_ * &quot;-&quot;??_ ;_ @_ "/>
    <numFmt numFmtId="176" formatCode="#,##0_ "/>
    <numFmt numFmtId="177" formatCode="[$-411]ggge&quot;年&quot;m&quot;月&quot;d&quot;日&quot;;@"/>
    <numFmt numFmtId="178" formatCode="yy/mm/dd\ hh:mm:ss"/>
    <numFmt numFmtId="179" formatCode="_(&quot;$&quot;* #,##0_);_(&quot;$&quot;* \(#,##0\);_(&quot;$&quot;* &quot;-&quot;_);_(@_)"/>
    <numFmt numFmtId="180" formatCode="m/d"/>
    <numFmt numFmtId="181" formatCode="#,##0;\-#,##0;\-"/>
    <numFmt numFmtId="182" formatCode="#,##0;\-#,##0;&quot;-&quot;"/>
    <numFmt numFmtId="183" formatCode="_(* #,##0_);_(* \(#,##0\);_(* &quot;-&quot;_);_(@_)"/>
    <numFmt numFmtId="184" formatCode="_(&quot;$&quot;* #,##0.00_);_(&quot;$&quot;* \(#,##0.00\);_(&quot;$&quot;* &quot;-&quot;??_);_(@_)"/>
    <numFmt numFmtId="185" formatCode="#,##0.000;[Red]\(#,##0.000\)"/>
    <numFmt numFmtId="186" formatCode="mmmm\-yy"/>
    <numFmt numFmtId="187" formatCode="0.00_)"/>
    <numFmt numFmtId="188" formatCode="&quot;SFr.&quot;#,##0;[Red]&quot;SFr.&quot;\-#,##0"/>
    <numFmt numFmtId="189" formatCode="&quot;SFr.&quot;#,##0.00;[Red]&quot;SFr.&quot;\-#,##0.00"/>
    <numFmt numFmtId="190" formatCode="&quot;¥&quot;#,##0.00;[Red]\-&quot;¥&quot;#,##0.00"/>
    <numFmt numFmtId="191" formatCode="&quot;¥&quot;#,##0;[Red]\-&quot;¥&quot;#,##0"/>
    <numFmt numFmtId="192" formatCode="\\#,##0.00;[Red]&quot;\-&quot;#,##0.00"/>
    <numFmt numFmtId="193" formatCode="0_)"/>
    <numFmt numFmtId="194" formatCode="\(#,##0,\)"/>
    <numFmt numFmtId="195" formatCode="#,###&quot;台&quot;"/>
    <numFmt numFmtId="196" formatCode="0_ "/>
  </numFmts>
  <fonts count="100">
    <font>
      <sz val="11"/>
      <name val="ＭＳ Ｐゴシック"/>
      <family val="3"/>
      <charset val="128"/>
    </font>
    <font>
      <sz val="11"/>
      <name val="ＭＳ Ｐゴシック"/>
      <family val="3"/>
      <charset val="128"/>
    </font>
    <font>
      <sz val="6"/>
      <name val="ＭＳ Ｐゴシック"/>
      <family val="3"/>
      <charset val="128"/>
    </font>
    <font>
      <sz val="11"/>
      <color indexed="10"/>
      <name val="ＭＳ Ｐゴシック"/>
      <family val="3"/>
      <charset val="128"/>
    </font>
    <font>
      <sz val="11"/>
      <color indexed="8"/>
      <name val="ＭＳ Ｐゴシック"/>
      <family val="3"/>
      <charset val="128"/>
    </font>
    <font>
      <sz val="11"/>
      <name val="ＭＳ ゴシック"/>
      <family val="3"/>
      <charset val="128"/>
    </font>
    <font>
      <sz val="12"/>
      <color indexed="8"/>
      <name val="ＭＳ ゴシック"/>
      <family val="3"/>
      <charset val="128"/>
    </font>
    <font>
      <sz val="11"/>
      <color indexed="8"/>
      <name val="ＭＳ ゴシック"/>
      <family val="3"/>
      <charset val="128"/>
    </font>
    <font>
      <sz val="10"/>
      <color indexed="8"/>
      <name val="ＭＳ ゴシック"/>
      <family val="3"/>
      <charset val="128"/>
    </font>
    <font>
      <vertAlign val="superscript"/>
      <sz val="12"/>
      <color indexed="8"/>
      <name val="ＭＳ ゴシック"/>
      <family val="3"/>
      <charset val="128"/>
    </font>
    <font>
      <sz val="9"/>
      <color indexed="8"/>
      <name val="ＭＳ Ｐゴシック"/>
      <family val="3"/>
      <charset val="128"/>
    </font>
    <font>
      <sz val="12"/>
      <color indexed="10"/>
      <name val="ＭＳ ゴシック"/>
      <family val="3"/>
      <charset val="128"/>
    </font>
    <font>
      <sz val="11"/>
      <color indexed="10"/>
      <name val="ＭＳ ゴシック"/>
      <family val="3"/>
      <charset val="128"/>
    </font>
    <font>
      <sz val="9"/>
      <color indexed="10"/>
      <name val="ＭＳ Ｐゴシック"/>
      <family val="3"/>
      <charset val="128"/>
    </font>
    <font>
      <sz val="14"/>
      <color indexed="8"/>
      <name val="ＭＳ ゴシック"/>
      <family val="3"/>
      <charset val="128"/>
    </font>
    <font>
      <sz val="12"/>
      <name val="ＭＳ ゴシック"/>
      <family val="3"/>
      <charset val="128"/>
    </font>
    <font>
      <sz val="10"/>
      <color indexed="10"/>
      <name val="ＭＳ ゴシック"/>
      <family val="3"/>
      <charset val="128"/>
    </font>
    <font>
      <b/>
      <sz val="11"/>
      <color indexed="8"/>
      <name val="ＭＳ ゴシック"/>
      <family val="3"/>
      <charset val="128"/>
    </font>
    <font>
      <b/>
      <sz val="16"/>
      <color indexed="8"/>
      <name val="ＭＳ ゴシック"/>
      <family val="3"/>
      <charset val="128"/>
    </font>
    <font>
      <sz val="9"/>
      <color indexed="8"/>
      <name val="ＭＳ ゴシック"/>
      <family val="3"/>
      <charset val="128"/>
    </font>
    <font>
      <u/>
      <sz val="8"/>
      <color indexed="8"/>
      <name val="ＭＳ ゴシック"/>
      <family val="3"/>
      <charset val="128"/>
    </font>
    <font>
      <b/>
      <sz val="11"/>
      <color indexed="10"/>
      <name val="ＭＳ 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name val="ＭＳ Ｐ明朝"/>
      <family val="1"/>
      <charset val="128"/>
    </font>
    <font>
      <sz val="10"/>
      <name val="Arial"/>
      <family val="2"/>
    </font>
    <font>
      <sz val="8"/>
      <name val="Arial"/>
      <family val="2"/>
    </font>
    <font>
      <b/>
      <sz val="12"/>
      <name val="Arial"/>
      <family val="2"/>
    </font>
    <font>
      <sz val="7"/>
      <name val="Small Fonts"/>
      <family val="2"/>
    </font>
    <font>
      <sz val="10"/>
      <color indexed="8"/>
      <name val="ＭＳ Ｐゴシック"/>
      <family val="3"/>
      <charset val="128"/>
    </font>
    <font>
      <u/>
      <sz val="10"/>
      <color indexed="12"/>
      <name val="ＭＳ Ｐゴシック"/>
      <family val="3"/>
      <charset val="128"/>
    </font>
    <font>
      <sz val="9"/>
      <name val="ＭＳ ゴシック"/>
      <family val="3"/>
      <charset val="128"/>
    </font>
    <font>
      <sz val="9"/>
      <color indexed="9"/>
      <name val="ＭＳ Ｐゴシック"/>
      <family val="3"/>
      <charset val="128"/>
    </font>
    <font>
      <sz val="18"/>
      <name val="明朝"/>
      <family val="1"/>
      <charset val="128"/>
    </font>
    <font>
      <sz val="12"/>
      <name val="Times New Roman"/>
      <family val="1"/>
    </font>
    <font>
      <sz val="12"/>
      <name val="Tms Rmn"/>
      <family val="1"/>
    </font>
    <font>
      <sz val="10"/>
      <color indexed="8"/>
      <name val="Arial"/>
      <family val="2"/>
    </font>
    <font>
      <sz val="12"/>
      <name val="Arial"/>
      <family val="2"/>
    </font>
    <font>
      <sz val="9"/>
      <name val="Times New Roman"/>
      <family val="1"/>
    </font>
    <font>
      <sz val="10"/>
      <name val="明朝"/>
      <family val="1"/>
      <charset val="128"/>
    </font>
    <font>
      <sz val="14"/>
      <name val="明朝"/>
      <family val="1"/>
      <charset val="128"/>
    </font>
    <font>
      <sz val="10"/>
      <name val="Times New Roman"/>
      <family val="1"/>
    </font>
    <font>
      <b/>
      <sz val="12"/>
      <color indexed="9"/>
      <name val="Times New Roman"/>
      <family val="1"/>
    </font>
    <font>
      <u/>
      <sz val="8.25"/>
      <color indexed="12"/>
      <name val="ＭＳ ゴシック"/>
      <family val="3"/>
      <charset val="128"/>
    </font>
    <font>
      <sz val="10"/>
      <name val="ＭＳ ゴシック"/>
      <family val="3"/>
      <charset val="128"/>
    </font>
    <font>
      <b/>
      <i/>
      <sz val="16"/>
      <name val="Helv"/>
      <family val="2"/>
    </font>
    <font>
      <sz val="10"/>
      <name val="MS Sans Serif"/>
      <family val="2"/>
    </font>
    <font>
      <b/>
      <sz val="10"/>
      <name val="MS Sans Serif"/>
      <family val="2"/>
    </font>
    <font>
      <sz val="8"/>
      <color indexed="16"/>
      <name val="Century Schoolbook"/>
      <family val="1"/>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i/>
      <sz val="10"/>
      <name val="Times New Roman"/>
      <family val="1"/>
    </font>
    <font>
      <b/>
      <sz val="11"/>
      <name val="Helv"/>
      <family val="2"/>
    </font>
    <font>
      <b/>
      <sz val="9"/>
      <name val="Times New Roman"/>
      <family val="1"/>
    </font>
    <font>
      <sz val="14"/>
      <name val="System"/>
      <charset val="128"/>
    </font>
    <font>
      <b/>
      <sz val="9"/>
      <color indexed="9"/>
      <name val="ＭＳ Ｐゴシック"/>
      <family val="3"/>
      <charset val="128"/>
    </font>
    <font>
      <sz val="9"/>
      <color indexed="60"/>
      <name val="ＭＳ Ｐゴシック"/>
      <family val="3"/>
      <charset val="128"/>
    </font>
    <font>
      <u/>
      <sz val="8.25"/>
      <color indexed="12"/>
      <name val="ＭＳ Ｐゴシック"/>
      <family val="3"/>
      <charset val="128"/>
    </font>
    <font>
      <u/>
      <sz val="10"/>
      <color indexed="12"/>
      <name val="Arial"/>
      <family val="2"/>
    </font>
    <font>
      <sz val="10"/>
      <name val="ＭＳ Ｐゴシック"/>
      <family val="3"/>
      <charset val="128"/>
    </font>
    <font>
      <sz val="9"/>
      <color indexed="52"/>
      <name val="ＭＳ Ｐゴシック"/>
      <family val="3"/>
      <charset val="128"/>
    </font>
    <font>
      <sz val="11"/>
      <color indexed="20"/>
      <name val="HG丸ｺﾞｼｯｸM-PRO"/>
      <family val="3"/>
      <charset val="128"/>
    </font>
    <font>
      <sz val="9"/>
      <color indexed="20"/>
      <name val="ＭＳ Ｐゴシック"/>
      <family val="3"/>
      <charset val="128"/>
    </font>
    <font>
      <sz val="12"/>
      <name val="細明朝体"/>
      <family val="3"/>
      <charset val="128"/>
    </font>
    <font>
      <b/>
      <sz val="9"/>
      <color indexed="52"/>
      <name val="ＭＳ Ｐゴシック"/>
      <family val="3"/>
      <charset val="128"/>
    </font>
    <font>
      <b/>
      <sz val="9"/>
      <color indexed="8"/>
      <name val="ＭＳ Ｐゴシック"/>
      <family val="3"/>
      <charset val="128"/>
    </font>
    <font>
      <b/>
      <sz val="9"/>
      <color indexed="63"/>
      <name val="ＭＳ Ｐゴシック"/>
      <family val="3"/>
      <charset val="128"/>
    </font>
    <font>
      <sz val="10"/>
      <color indexed="12"/>
      <name val="細明朝体"/>
      <family val="3"/>
      <charset val="128"/>
    </font>
    <font>
      <sz val="10"/>
      <color indexed="10"/>
      <name val="細明朝体"/>
      <family val="3"/>
      <charset val="128"/>
    </font>
    <font>
      <i/>
      <sz val="9"/>
      <color indexed="23"/>
      <name val="ＭＳ Ｐゴシック"/>
      <family val="3"/>
      <charset val="128"/>
    </font>
    <font>
      <sz val="10"/>
      <name val="System"/>
      <charset val="128"/>
    </font>
    <font>
      <sz val="10"/>
      <name val="ＭＳ ・団"/>
      <family val="1"/>
      <charset val="128"/>
    </font>
    <font>
      <sz val="9"/>
      <color indexed="62"/>
      <name val="ＭＳ Ｐゴシック"/>
      <family val="3"/>
      <charset val="128"/>
    </font>
    <font>
      <sz val="11"/>
      <color indexed="8"/>
      <name val="HG丸ｺﾞｼｯｸM-PRO"/>
      <family val="3"/>
      <charset val="128"/>
    </font>
    <font>
      <sz val="11"/>
      <name val="明朝"/>
      <family val="1"/>
      <charset val="128"/>
    </font>
    <font>
      <sz val="10"/>
      <name val="Courier"/>
      <family val="3"/>
    </font>
    <font>
      <sz val="12"/>
      <name val="ＭＳ Ｐゴシック"/>
      <family val="3"/>
      <charset val="128"/>
    </font>
    <font>
      <sz val="9"/>
      <color indexed="17"/>
      <name val="ＭＳ Ｐゴシック"/>
      <family val="3"/>
      <charset val="128"/>
    </font>
    <font>
      <sz val="10"/>
      <name val="ＭＳ 明朝"/>
      <family val="1"/>
      <charset val="128"/>
    </font>
    <font>
      <u/>
      <sz val="11"/>
      <name val="ＭＳ ゴシック"/>
      <family val="3"/>
      <charset val="128"/>
    </font>
    <font>
      <b/>
      <sz val="11"/>
      <name val="ＭＳ ゴシック"/>
      <family val="3"/>
      <charset val="128"/>
    </font>
    <font>
      <b/>
      <sz val="16"/>
      <name val="ＭＳ ゴシック"/>
      <family val="3"/>
      <charset val="128"/>
    </font>
    <font>
      <strike/>
      <sz val="11"/>
      <name val="ＭＳ ゴシック"/>
      <family val="3"/>
      <charset val="128"/>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bgColor indexed="64"/>
      </patternFill>
    </fill>
    <fill>
      <patternFill patternType="solid">
        <fgColor indexed="9"/>
        <bgColor indexed="26"/>
      </patternFill>
    </fill>
    <fill>
      <patternFill patternType="solid">
        <fgColor indexed="26"/>
        <bgColor indexed="64"/>
      </patternFill>
    </fill>
    <fill>
      <patternFill patternType="solid">
        <fgColor indexed="43"/>
      </patternFill>
    </fill>
    <fill>
      <patternFill patternType="solid">
        <fgColor indexed="43"/>
        <bgColor indexed="64"/>
      </patternFill>
    </fill>
    <fill>
      <patternFill patternType="solid">
        <fgColor indexed="40"/>
        <bgColor indexed="64"/>
      </patternFill>
    </fill>
    <fill>
      <patternFill patternType="solid">
        <fgColor indexed="10"/>
      </patternFill>
    </fill>
    <fill>
      <patternFill patternType="solid">
        <fgColor indexed="53"/>
      </patternFill>
    </fill>
    <fill>
      <patternFill patternType="solid">
        <fgColor indexed="57"/>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15"/>
      </patternFill>
    </fill>
    <fill>
      <patternFill patternType="solid">
        <fgColor indexed="62"/>
      </patternFill>
    </fill>
    <fill>
      <patternFill patternType="solid">
        <fgColor indexed="55"/>
      </patternFill>
    </fill>
    <fill>
      <patternFill patternType="solid">
        <fgColor indexed="26"/>
      </patternFill>
    </fill>
    <fill>
      <patternFill patternType="solid">
        <fgColor indexed="22"/>
      </patternFill>
    </fill>
    <fill>
      <patternFill patternType="gray0625">
        <fgColor indexed="23"/>
      </patternFill>
    </fill>
    <fill>
      <patternFill patternType="solid">
        <fgColor indexed="9"/>
        <bgColor indexed="64"/>
      </patternFill>
    </fill>
  </fills>
  <borders count="63">
    <border>
      <left/>
      <right/>
      <top/>
      <bottom/>
      <diagonal/>
    </border>
    <border>
      <left/>
      <right style="hair">
        <color indexed="64"/>
      </right>
      <top style="thin">
        <color indexed="64"/>
      </top>
      <bottom style="hair">
        <color indexed="64"/>
      </bottom>
      <diagonal/>
    </border>
    <border>
      <left/>
      <right/>
      <top style="medium">
        <color indexed="64"/>
      </top>
      <bottom style="medium">
        <color indexed="64"/>
      </bottom>
      <diagonal/>
    </border>
    <border>
      <left/>
      <right/>
      <top style="medium">
        <color indexed="8"/>
      </top>
      <bottom style="medium">
        <color indexed="8"/>
      </bottom>
      <diagonal/>
    </border>
    <border>
      <left/>
      <right/>
      <top style="thin">
        <color indexed="64"/>
      </top>
      <bottom style="thin">
        <color indexed="64"/>
      </bottom>
      <diagonal/>
    </border>
    <border>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style="thin">
        <color indexed="64"/>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dotted">
        <color indexed="64"/>
      </left>
      <right style="dotted">
        <color indexed="64"/>
      </right>
      <top style="dotted">
        <color indexed="64"/>
      </top>
      <bottom style="dotted">
        <color indexed="64"/>
      </bottom>
      <diagonal/>
    </border>
    <border>
      <left style="thin">
        <color indexed="64"/>
      </left>
      <right/>
      <top/>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dotted">
        <color indexed="64"/>
      </right>
      <top style="hair">
        <color indexed="64"/>
      </top>
      <bottom style="thin">
        <color indexed="64"/>
      </bottom>
      <diagonal/>
    </border>
    <border>
      <left style="dotted">
        <color indexed="64"/>
      </left>
      <right style="dotted">
        <color indexed="64"/>
      </right>
      <top style="hair">
        <color indexed="64"/>
      </top>
      <bottom style="thin">
        <color indexed="64"/>
      </bottom>
      <diagonal/>
    </border>
    <border>
      <left style="dotted">
        <color indexed="64"/>
      </left>
      <right style="thin">
        <color indexed="64"/>
      </right>
      <top style="hair">
        <color indexed="64"/>
      </top>
      <bottom style="thin">
        <color indexed="64"/>
      </bottom>
      <diagonal/>
    </border>
    <border>
      <left/>
      <right/>
      <top style="hair">
        <color indexed="64"/>
      </top>
      <bottom style="hair">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style="hair">
        <color indexed="64"/>
      </left>
      <right style="thin">
        <color indexed="64"/>
      </right>
      <top style="hair">
        <color indexed="64"/>
      </top>
      <bottom style="hair">
        <color indexed="64"/>
      </bottom>
      <diagonal/>
    </border>
    <border>
      <left/>
      <right style="thin">
        <color indexed="64"/>
      </right>
      <top/>
      <bottom/>
      <diagonal/>
    </border>
    <border>
      <left style="thin">
        <color indexed="64"/>
      </left>
      <right/>
      <top style="hair">
        <color indexed="64"/>
      </top>
      <bottom/>
      <diagonal/>
    </border>
    <border>
      <left/>
      <right/>
      <top style="hair">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top style="hair">
        <color indexed="64"/>
      </top>
      <bottom/>
      <diagonal/>
    </border>
    <border>
      <left/>
      <right style="hair">
        <color indexed="64"/>
      </right>
      <top style="thin">
        <color indexed="64"/>
      </top>
      <bottom/>
      <diagonal/>
    </border>
    <border>
      <left/>
      <right style="hair">
        <color indexed="64"/>
      </right>
      <top/>
      <bottom/>
      <diagonal/>
    </border>
    <border>
      <left style="hair">
        <color indexed="64"/>
      </left>
      <right/>
      <top style="thin">
        <color indexed="64"/>
      </top>
      <bottom/>
      <diagonal/>
    </border>
    <border>
      <left/>
      <right style="hair">
        <color indexed="64"/>
      </right>
      <top/>
      <bottom style="thin">
        <color indexed="64"/>
      </bottom>
      <diagonal/>
    </border>
    <border>
      <left style="hair">
        <color indexed="64"/>
      </left>
      <right/>
      <top style="hair">
        <color indexed="64"/>
      </top>
      <bottom style="hair">
        <color indexed="64"/>
      </bottom>
      <diagonal/>
    </border>
    <border>
      <left style="hair">
        <color indexed="64"/>
      </left>
      <right/>
      <top style="thin">
        <color indexed="64"/>
      </top>
      <bottom style="hair">
        <color indexed="64"/>
      </bottom>
      <diagonal/>
    </border>
    <border>
      <left/>
      <right style="hair">
        <color indexed="64"/>
      </right>
      <top style="hair">
        <color indexed="64"/>
      </top>
      <bottom style="thin">
        <color indexed="64"/>
      </bottom>
      <diagonal/>
    </border>
  </borders>
  <cellStyleXfs count="1077">
    <xf numFmtId="0" fontId="0" fillId="0" borderId="0">
      <alignment vertical="center"/>
    </xf>
    <xf numFmtId="0" fontId="1" fillId="0" borderId="0"/>
    <xf numFmtId="0" fontId="4" fillId="2" borderId="0" applyNumberFormat="0" applyBorder="0" applyAlignment="0" applyProtection="0">
      <alignment vertical="center"/>
    </xf>
    <xf numFmtId="0" fontId="10" fillId="2" borderId="0" applyNumberFormat="0" applyBorder="0" applyAlignment="0" applyProtection="0">
      <alignment vertical="center"/>
    </xf>
    <xf numFmtId="0" fontId="4"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3" borderId="0" applyNumberFormat="0" applyBorder="0" applyAlignment="0" applyProtection="0">
      <alignment vertical="center"/>
    </xf>
    <xf numFmtId="0" fontId="10" fillId="3" borderId="0" applyNumberFormat="0" applyBorder="0" applyAlignment="0" applyProtection="0">
      <alignment vertical="center"/>
    </xf>
    <xf numFmtId="0" fontId="4"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4" borderId="0" applyNumberFormat="0" applyBorder="0" applyAlignment="0" applyProtection="0">
      <alignment vertical="center"/>
    </xf>
    <xf numFmtId="0" fontId="10" fillId="4" borderId="0" applyNumberFormat="0" applyBorder="0" applyAlignment="0" applyProtection="0">
      <alignment vertical="center"/>
    </xf>
    <xf numFmtId="0" fontId="4"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5" borderId="0" applyNumberFormat="0" applyBorder="0" applyAlignment="0" applyProtection="0">
      <alignment vertical="center"/>
    </xf>
    <xf numFmtId="0" fontId="10" fillId="5" borderId="0" applyNumberFormat="0" applyBorder="0" applyAlignment="0" applyProtection="0">
      <alignment vertical="center"/>
    </xf>
    <xf numFmtId="0" fontId="4"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6" borderId="0" applyNumberFormat="0" applyBorder="0" applyAlignment="0" applyProtection="0">
      <alignment vertical="center"/>
    </xf>
    <xf numFmtId="0" fontId="10" fillId="6" borderId="0" applyNumberFormat="0" applyBorder="0" applyAlignment="0" applyProtection="0">
      <alignment vertical="center"/>
    </xf>
    <xf numFmtId="0" fontId="4"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7" borderId="0" applyNumberFormat="0" applyBorder="0" applyAlignment="0" applyProtection="0">
      <alignment vertical="center"/>
    </xf>
    <xf numFmtId="0" fontId="10" fillId="7" borderId="0" applyNumberFormat="0" applyBorder="0" applyAlignment="0" applyProtection="0">
      <alignment vertical="center"/>
    </xf>
    <xf numFmtId="0" fontId="4"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8" borderId="0" applyNumberFormat="0" applyBorder="0" applyAlignment="0" applyProtection="0">
      <alignment vertical="center"/>
    </xf>
    <xf numFmtId="0" fontId="10" fillId="8" borderId="0" applyNumberFormat="0" applyBorder="0" applyAlignment="0" applyProtection="0">
      <alignment vertical="center"/>
    </xf>
    <xf numFmtId="0" fontId="4"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9" borderId="0" applyNumberFormat="0" applyBorder="0" applyAlignment="0" applyProtection="0">
      <alignment vertical="center"/>
    </xf>
    <xf numFmtId="0" fontId="10" fillId="9" borderId="0" applyNumberFormat="0" applyBorder="0" applyAlignment="0" applyProtection="0">
      <alignment vertical="center"/>
    </xf>
    <xf numFmtId="0" fontId="4"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10" fillId="10" borderId="0" applyNumberFormat="0" applyBorder="0" applyAlignment="0" applyProtection="0">
      <alignment vertical="center"/>
    </xf>
    <xf numFmtId="0" fontId="4"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5" borderId="0" applyNumberFormat="0" applyBorder="0" applyAlignment="0" applyProtection="0">
      <alignment vertical="center"/>
    </xf>
    <xf numFmtId="0" fontId="10" fillId="5" borderId="0" applyNumberFormat="0" applyBorder="0" applyAlignment="0" applyProtection="0">
      <alignment vertical="center"/>
    </xf>
    <xf numFmtId="0" fontId="4"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8" borderId="0" applyNumberFormat="0" applyBorder="0" applyAlignment="0" applyProtection="0">
      <alignment vertical="center"/>
    </xf>
    <xf numFmtId="0" fontId="10" fillId="8" borderId="0" applyNumberFormat="0" applyBorder="0" applyAlignment="0" applyProtection="0">
      <alignment vertical="center"/>
    </xf>
    <xf numFmtId="0" fontId="4"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11" borderId="0" applyNumberFormat="0" applyBorder="0" applyAlignment="0" applyProtection="0">
      <alignment vertical="center"/>
    </xf>
    <xf numFmtId="0" fontId="10" fillId="11" borderId="0" applyNumberFormat="0" applyBorder="0" applyAlignment="0" applyProtection="0">
      <alignment vertical="center"/>
    </xf>
    <xf numFmtId="0" fontId="4"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22" fillId="12" borderId="0" applyNumberFormat="0" applyBorder="0" applyAlignment="0" applyProtection="0">
      <alignment vertical="center"/>
    </xf>
    <xf numFmtId="0" fontId="45" fillId="12" borderId="0" applyNumberFormat="0" applyBorder="0" applyAlignment="0" applyProtection="0">
      <alignment vertical="center"/>
    </xf>
    <xf numFmtId="0" fontId="22" fillId="12" borderId="0" applyNumberFormat="0" applyBorder="0" applyAlignment="0" applyProtection="0">
      <alignment vertical="center"/>
    </xf>
    <xf numFmtId="0" fontId="45" fillId="12" borderId="0" applyNumberFormat="0" applyBorder="0" applyAlignment="0" applyProtection="0">
      <alignment vertical="center"/>
    </xf>
    <xf numFmtId="0" fontId="45" fillId="12" borderId="0" applyNumberFormat="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45" fillId="12" borderId="0" applyNumberFormat="0" applyBorder="0" applyAlignment="0" applyProtection="0">
      <alignment vertical="center"/>
    </xf>
    <xf numFmtId="0" fontId="45" fillId="12" borderId="0" applyNumberFormat="0" applyBorder="0" applyAlignment="0" applyProtection="0">
      <alignment vertical="center"/>
    </xf>
    <xf numFmtId="0" fontId="45" fillId="12" borderId="0" applyNumberFormat="0" applyBorder="0" applyAlignment="0" applyProtection="0">
      <alignment vertical="center"/>
    </xf>
    <xf numFmtId="0" fontId="45" fillId="12" borderId="0" applyNumberFormat="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22" fillId="9" borderId="0" applyNumberFormat="0" applyBorder="0" applyAlignment="0" applyProtection="0">
      <alignment vertical="center"/>
    </xf>
    <xf numFmtId="0" fontId="45" fillId="9" borderId="0" applyNumberFormat="0" applyBorder="0" applyAlignment="0" applyProtection="0">
      <alignment vertical="center"/>
    </xf>
    <xf numFmtId="0" fontId="22" fillId="9" borderId="0" applyNumberFormat="0" applyBorder="0" applyAlignment="0" applyProtection="0">
      <alignment vertical="center"/>
    </xf>
    <xf numFmtId="0" fontId="45" fillId="9" borderId="0" applyNumberFormat="0" applyBorder="0" applyAlignment="0" applyProtection="0">
      <alignment vertical="center"/>
    </xf>
    <xf numFmtId="0" fontId="45" fillId="9" borderId="0" applyNumberFormat="0" applyBorder="0" applyAlignment="0" applyProtection="0">
      <alignment vertical="center"/>
    </xf>
    <xf numFmtId="0" fontId="22" fillId="9" borderId="0" applyNumberFormat="0" applyBorder="0" applyAlignment="0" applyProtection="0">
      <alignment vertical="center"/>
    </xf>
    <xf numFmtId="0" fontId="22" fillId="9" borderId="0" applyNumberFormat="0" applyBorder="0" applyAlignment="0" applyProtection="0">
      <alignment vertical="center"/>
    </xf>
    <xf numFmtId="0" fontId="22" fillId="9" borderId="0" applyNumberFormat="0" applyBorder="0" applyAlignment="0" applyProtection="0">
      <alignment vertical="center"/>
    </xf>
    <xf numFmtId="0" fontId="45" fillId="9" borderId="0" applyNumberFormat="0" applyBorder="0" applyAlignment="0" applyProtection="0">
      <alignment vertical="center"/>
    </xf>
    <xf numFmtId="0" fontId="45" fillId="9" borderId="0" applyNumberFormat="0" applyBorder="0" applyAlignment="0" applyProtection="0">
      <alignment vertical="center"/>
    </xf>
    <xf numFmtId="0" fontId="45" fillId="9" borderId="0" applyNumberFormat="0" applyBorder="0" applyAlignment="0" applyProtection="0">
      <alignment vertical="center"/>
    </xf>
    <xf numFmtId="0" fontId="45" fillId="9" borderId="0" applyNumberFormat="0" applyBorder="0" applyAlignment="0" applyProtection="0">
      <alignment vertical="center"/>
    </xf>
    <xf numFmtId="0" fontId="22" fillId="9" borderId="0" applyNumberFormat="0" applyBorder="0" applyAlignment="0" applyProtection="0">
      <alignment vertical="center"/>
    </xf>
    <xf numFmtId="0" fontId="22" fillId="9"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45" fillId="10" borderId="0" applyNumberFormat="0" applyBorder="0" applyAlignment="0" applyProtection="0">
      <alignment vertical="center"/>
    </xf>
    <xf numFmtId="0" fontId="22" fillId="10" borderId="0" applyNumberFormat="0" applyBorder="0" applyAlignment="0" applyProtection="0">
      <alignment vertical="center"/>
    </xf>
    <xf numFmtId="0" fontId="45" fillId="10" borderId="0" applyNumberFormat="0" applyBorder="0" applyAlignment="0" applyProtection="0">
      <alignment vertical="center"/>
    </xf>
    <xf numFmtId="0" fontId="45"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45" fillId="10" borderId="0" applyNumberFormat="0" applyBorder="0" applyAlignment="0" applyProtection="0">
      <alignment vertical="center"/>
    </xf>
    <xf numFmtId="0" fontId="45" fillId="10" borderId="0" applyNumberFormat="0" applyBorder="0" applyAlignment="0" applyProtection="0">
      <alignment vertical="center"/>
    </xf>
    <xf numFmtId="0" fontId="45" fillId="10" borderId="0" applyNumberFormat="0" applyBorder="0" applyAlignment="0" applyProtection="0">
      <alignment vertical="center"/>
    </xf>
    <xf numFmtId="0" fontId="45"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0" borderId="0" applyNumberFormat="0" applyBorder="0" applyAlignment="0" applyProtection="0">
      <alignment vertical="center"/>
    </xf>
    <xf numFmtId="0" fontId="22" fillId="13" borderId="0" applyNumberFormat="0" applyBorder="0" applyAlignment="0" applyProtection="0">
      <alignment vertical="center"/>
    </xf>
    <xf numFmtId="0" fontId="45" fillId="13" borderId="0" applyNumberFormat="0" applyBorder="0" applyAlignment="0" applyProtection="0">
      <alignment vertical="center"/>
    </xf>
    <xf numFmtId="0" fontId="22" fillId="13" borderId="0" applyNumberFormat="0" applyBorder="0" applyAlignment="0" applyProtection="0">
      <alignment vertical="center"/>
    </xf>
    <xf numFmtId="0" fontId="45" fillId="13" borderId="0" applyNumberFormat="0" applyBorder="0" applyAlignment="0" applyProtection="0">
      <alignment vertical="center"/>
    </xf>
    <xf numFmtId="0" fontId="45"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45" fillId="13" borderId="0" applyNumberFormat="0" applyBorder="0" applyAlignment="0" applyProtection="0">
      <alignment vertical="center"/>
    </xf>
    <xf numFmtId="0" fontId="45" fillId="13" borderId="0" applyNumberFormat="0" applyBorder="0" applyAlignment="0" applyProtection="0">
      <alignment vertical="center"/>
    </xf>
    <xf numFmtId="0" fontId="45" fillId="13" borderId="0" applyNumberFormat="0" applyBorder="0" applyAlignment="0" applyProtection="0">
      <alignment vertical="center"/>
    </xf>
    <xf numFmtId="0" fontId="45"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45" fillId="14" borderId="0" applyNumberFormat="0" applyBorder="0" applyAlignment="0" applyProtection="0">
      <alignment vertical="center"/>
    </xf>
    <xf numFmtId="0" fontId="22" fillId="14" borderId="0" applyNumberFormat="0" applyBorder="0" applyAlignment="0" applyProtection="0">
      <alignment vertical="center"/>
    </xf>
    <xf numFmtId="0" fontId="45" fillId="14" borderId="0" applyNumberFormat="0" applyBorder="0" applyAlignment="0" applyProtection="0">
      <alignment vertical="center"/>
    </xf>
    <xf numFmtId="0" fontId="45"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45" fillId="14" borderId="0" applyNumberFormat="0" applyBorder="0" applyAlignment="0" applyProtection="0">
      <alignment vertical="center"/>
    </xf>
    <xf numFmtId="0" fontId="45" fillId="14" borderId="0" applyNumberFormat="0" applyBorder="0" applyAlignment="0" applyProtection="0">
      <alignment vertical="center"/>
    </xf>
    <xf numFmtId="0" fontId="45" fillId="14" borderId="0" applyNumberFormat="0" applyBorder="0" applyAlignment="0" applyProtection="0">
      <alignment vertical="center"/>
    </xf>
    <xf numFmtId="0" fontId="45"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45" fillId="15" borderId="0" applyNumberFormat="0" applyBorder="0" applyAlignment="0" applyProtection="0">
      <alignment vertical="center"/>
    </xf>
    <xf numFmtId="0" fontId="22" fillId="15" borderId="0" applyNumberFormat="0" applyBorder="0" applyAlignment="0" applyProtection="0">
      <alignment vertical="center"/>
    </xf>
    <xf numFmtId="0" fontId="45" fillId="15" borderId="0" applyNumberFormat="0" applyBorder="0" applyAlignment="0" applyProtection="0">
      <alignment vertical="center"/>
    </xf>
    <xf numFmtId="0" fontId="45"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45" fillId="15" borderId="0" applyNumberFormat="0" applyBorder="0" applyAlignment="0" applyProtection="0">
      <alignment vertical="center"/>
    </xf>
    <xf numFmtId="0" fontId="45" fillId="15" borderId="0" applyNumberFormat="0" applyBorder="0" applyAlignment="0" applyProtection="0">
      <alignment vertical="center"/>
    </xf>
    <xf numFmtId="0" fontId="45" fillId="15" borderId="0" applyNumberFormat="0" applyBorder="0" applyAlignment="0" applyProtection="0">
      <alignment vertical="center"/>
    </xf>
    <xf numFmtId="0" fontId="45"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46" fillId="0" borderId="0" applyProtection="0">
      <alignment horizontal="right" vertical="center"/>
    </xf>
    <xf numFmtId="0" fontId="47" fillId="0" borderId="0" applyNumberFormat="0" applyFill="0" applyBorder="0" applyProtection="0">
      <alignment vertical="center"/>
    </xf>
    <xf numFmtId="0" fontId="48" fillId="0" borderId="0" applyNumberFormat="0" applyFill="0" applyBorder="0" applyAlignment="0" applyProtection="0"/>
    <xf numFmtId="181" fontId="49" fillId="0" borderId="0" applyFill="0" applyBorder="0">
      <alignment vertical="center"/>
    </xf>
    <xf numFmtId="182" fontId="49" fillId="0" borderId="0" applyFill="0" applyBorder="0" applyAlignment="0"/>
    <xf numFmtId="181" fontId="49" fillId="0" borderId="0" applyFill="0" applyBorder="0">
      <alignment vertical="center"/>
    </xf>
    <xf numFmtId="41" fontId="38" fillId="0" borderId="0" applyFont="0" applyFill="0" applyBorder="0" applyAlignment="0" applyProtection="0"/>
    <xf numFmtId="41" fontId="38" fillId="0" borderId="0" applyFont="0" applyFill="0" applyBorder="0" applyAlignment="0" applyProtection="0"/>
    <xf numFmtId="41" fontId="38" fillId="0" borderId="0" applyFont="0" applyFill="0" applyBorder="0" applyAlignment="0" applyProtection="0"/>
    <xf numFmtId="183" fontId="50" fillId="0" borderId="0" applyFont="0" applyFill="0" applyBorder="0" applyAlignment="0" applyProtection="0"/>
    <xf numFmtId="41" fontId="50" fillId="0" borderId="0" applyFont="0" applyFill="0" applyBorder="0" applyAlignment="0" applyProtection="0"/>
    <xf numFmtId="183" fontId="50" fillId="0" borderId="0" applyFont="0" applyFill="0" applyBorder="0" applyAlignment="0" applyProtection="0"/>
    <xf numFmtId="41" fontId="50" fillId="0" borderId="0" applyFont="0" applyFill="0" applyBorder="0" applyAlignment="0" applyProtection="0"/>
    <xf numFmtId="41" fontId="38" fillId="0" borderId="0" applyFont="0" applyFill="0" applyBorder="0" applyAlignment="0" applyProtection="0"/>
    <xf numFmtId="43" fontId="38" fillId="0" borderId="0" applyFont="0" applyFill="0" applyBorder="0" applyAlignment="0" applyProtection="0"/>
    <xf numFmtId="179" fontId="38" fillId="0" borderId="0" applyFont="0" applyFill="0" applyBorder="0" applyAlignment="0" applyProtection="0"/>
    <xf numFmtId="179" fontId="38" fillId="0" borderId="0" applyFont="0" applyFill="0" applyBorder="0" applyAlignment="0" applyProtection="0"/>
    <xf numFmtId="179" fontId="50" fillId="0" borderId="0" applyFont="0" applyFill="0" applyBorder="0" applyAlignment="0" applyProtection="0"/>
    <xf numFmtId="179" fontId="50" fillId="0" borderId="0" applyFont="0" applyFill="0" applyBorder="0" applyAlignment="0" applyProtection="0"/>
    <xf numFmtId="184" fontId="38" fillId="0" borderId="0" applyFont="0" applyFill="0" applyBorder="0" applyAlignment="0" applyProtection="0"/>
    <xf numFmtId="0" fontId="51" fillId="0" borderId="0">
      <alignment horizontal="left"/>
    </xf>
    <xf numFmtId="0" fontId="52" fillId="0" borderId="1" applyNumberFormat="0" applyFont="0" applyBorder="0">
      <alignment horizontal="center" vertical="center"/>
    </xf>
    <xf numFmtId="0" fontId="1" fillId="0" borderId="0" applyBorder="0"/>
    <xf numFmtId="0" fontId="53" fillId="0" borderId="0" applyFont="0" applyBorder="0"/>
    <xf numFmtId="0" fontId="53" fillId="0" borderId="0" applyFont="0" applyBorder="0"/>
    <xf numFmtId="0" fontId="53" fillId="0" borderId="0" applyFont="0" applyBorder="0"/>
    <xf numFmtId="0" fontId="54" fillId="0" borderId="0">
      <alignment vertical="center"/>
    </xf>
    <xf numFmtId="38" fontId="39" fillId="16" borderId="0" applyNumberFormat="0" applyBorder="0" applyAlignment="0" applyProtection="0"/>
    <xf numFmtId="0" fontId="55" fillId="17" borderId="0"/>
    <xf numFmtId="0" fontId="40" fillId="0" borderId="2" applyNumberFormat="0" applyAlignment="0" applyProtection="0">
      <alignment horizontal="left" vertical="center"/>
    </xf>
    <xf numFmtId="0" fontId="40" fillId="0" borderId="2" applyNumberFormat="0" applyAlignment="0" applyProtection="0">
      <alignment horizontal="left" vertical="center"/>
    </xf>
    <xf numFmtId="0" fontId="40" fillId="0" borderId="3" applyNumberFormat="0" applyProtection="0">
      <alignment vertical="center"/>
    </xf>
    <xf numFmtId="0" fontId="40" fillId="0" borderId="3" applyNumberFormat="0" applyProtection="0">
      <alignment vertical="center"/>
    </xf>
    <xf numFmtId="0" fontId="40" fillId="0" borderId="4">
      <alignment horizontal="left" vertical="center"/>
    </xf>
    <xf numFmtId="0" fontId="40" fillId="0" borderId="4">
      <alignment horizontal="left" vertical="center"/>
    </xf>
    <xf numFmtId="0" fontId="40" fillId="0" borderId="5">
      <alignment horizontal="left" vertical="center"/>
    </xf>
    <xf numFmtId="0" fontId="40" fillId="0" borderId="5">
      <alignment horizontal="left" vertical="center"/>
    </xf>
    <xf numFmtId="0" fontId="56" fillId="0" borderId="0" applyNumberFormat="0" applyFill="0" applyBorder="0" applyAlignment="0" applyProtection="0">
      <alignment vertical="top"/>
      <protection locked="0"/>
    </xf>
    <xf numFmtId="0" fontId="57" fillId="0" borderId="0" applyBorder="0"/>
    <xf numFmtId="10" fontId="39" fillId="18" borderId="6" applyNumberFormat="0" applyBorder="0" applyAlignment="0" applyProtection="0"/>
    <xf numFmtId="0" fontId="57" fillId="0" borderId="0"/>
    <xf numFmtId="185" fontId="1" fillId="0" borderId="0" applyFont="0" applyFill="0" applyBorder="0" applyAlignment="0" applyProtection="0"/>
    <xf numFmtId="186" fontId="1" fillId="0" borderId="0" applyFont="0" applyFill="0" applyBorder="0" applyAlignment="0" applyProtection="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37" fontId="41" fillId="0" borderId="0"/>
    <xf numFmtId="180" fontId="38" fillId="0" borderId="0"/>
    <xf numFmtId="180" fontId="38" fillId="0" borderId="0"/>
    <xf numFmtId="187" fontId="58" fillId="0" borderId="0"/>
    <xf numFmtId="187" fontId="58" fillId="0" borderId="0"/>
    <xf numFmtId="0" fontId="38" fillId="0" borderId="0"/>
    <xf numFmtId="10" fontId="38" fillId="0" borderId="0" applyFont="0" applyFill="0" applyBorder="0" applyAlignment="0" applyProtection="0"/>
    <xf numFmtId="4" fontId="51" fillId="0" borderId="0">
      <alignment horizontal="right"/>
    </xf>
    <xf numFmtId="0" fontId="59" fillId="0" borderId="0" applyNumberFormat="0" applyFont="0" applyFill="0" applyBorder="0" applyAlignment="0" applyProtection="0">
      <alignment horizontal="left"/>
    </xf>
    <xf numFmtId="0" fontId="60" fillId="0" borderId="7">
      <alignment horizontal="center"/>
    </xf>
    <xf numFmtId="4" fontId="61" fillId="0" borderId="0">
      <alignment horizontal="right"/>
    </xf>
    <xf numFmtId="4" fontId="62" fillId="19" borderId="8" applyNumberFormat="0" applyProtection="0">
      <alignment vertical="center"/>
    </xf>
    <xf numFmtId="4" fontId="63" fillId="20" borderId="8" applyNumberFormat="0" applyProtection="0">
      <alignment vertical="center"/>
    </xf>
    <xf numFmtId="4" fontId="62" fillId="20" borderId="8" applyNumberFormat="0" applyProtection="0">
      <alignment horizontal="left" vertical="center" indent="1"/>
    </xf>
    <xf numFmtId="0" fontId="62" fillId="20" borderId="8" applyNumberFormat="0" applyProtection="0">
      <alignment horizontal="left" vertical="top" indent="1"/>
    </xf>
    <xf numFmtId="4" fontId="62" fillId="21" borderId="0" applyNumberFormat="0" applyProtection="0">
      <alignment horizontal="left" vertical="center" indent="1"/>
    </xf>
    <xf numFmtId="4" fontId="49" fillId="3" borderId="8" applyNumberFormat="0" applyProtection="0">
      <alignment horizontal="right" vertical="center"/>
    </xf>
    <xf numFmtId="4" fontId="49" fillId="9" borderId="8" applyNumberFormat="0" applyProtection="0">
      <alignment horizontal="right" vertical="center"/>
    </xf>
    <xf numFmtId="4" fontId="49" fillId="22" borderId="8" applyNumberFormat="0" applyProtection="0">
      <alignment horizontal="right" vertical="center"/>
    </xf>
    <xf numFmtId="4" fontId="49" fillId="11" borderId="8" applyNumberFormat="0" applyProtection="0">
      <alignment horizontal="right" vertical="center"/>
    </xf>
    <xf numFmtId="4" fontId="49" fillId="15" borderId="8" applyNumberFormat="0" applyProtection="0">
      <alignment horizontal="right" vertical="center"/>
    </xf>
    <xf numFmtId="4" fontId="49" fillId="23" borderId="8" applyNumberFormat="0" applyProtection="0">
      <alignment horizontal="right" vertical="center"/>
    </xf>
    <xf numFmtId="4" fontId="49" fillId="24" borderId="8" applyNumberFormat="0" applyProtection="0">
      <alignment horizontal="right" vertical="center"/>
    </xf>
    <xf numFmtId="4" fontId="49" fillId="25" borderId="8" applyNumberFormat="0" applyProtection="0">
      <alignment horizontal="right" vertical="center"/>
    </xf>
    <xf numFmtId="4" fontId="49" fillId="10" borderId="8" applyNumberFormat="0" applyProtection="0">
      <alignment horizontal="right" vertical="center"/>
    </xf>
    <xf numFmtId="4" fontId="62" fillId="26" borderId="9" applyNumberFormat="0" applyProtection="0">
      <alignment horizontal="left" vertical="center" indent="1"/>
    </xf>
    <xf numFmtId="4" fontId="49" fillId="27" borderId="0" applyNumberFormat="0" applyProtection="0">
      <alignment horizontal="left" vertical="center" indent="1"/>
    </xf>
    <xf numFmtId="4" fontId="64" fillId="28" borderId="0" applyNumberFormat="0" applyProtection="0">
      <alignment horizontal="left" vertical="center" indent="1"/>
    </xf>
    <xf numFmtId="4" fontId="49" fillId="29" borderId="8" applyNumberFormat="0" applyProtection="0">
      <alignment horizontal="right" vertical="center"/>
    </xf>
    <xf numFmtId="4" fontId="49" fillId="27" borderId="0" applyNumberFormat="0" applyProtection="0">
      <alignment horizontal="left" vertical="center" indent="1"/>
    </xf>
    <xf numFmtId="4" fontId="49" fillId="21" borderId="0" applyNumberFormat="0" applyProtection="0">
      <alignment horizontal="left" vertical="center" indent="1"/>
    </xf>
    <xf numFmtId="0" fontId="38" fillId="28" borderId="8" applyNumberFormat="0" applyProtection="0">
      <alignment horizontal="left" vertical="center" indent="1"/>
    </xf>
    <xf numFmtId="0" fontId="38" fillId="28" borderId="8" applyNumberFormat="0" applyProtection="0">
      <alignment horizontal="left" vertical="top" indent="1"/>
    </xf>
    <xf numFmtId="0" fontId="38" fillId="21" borderId="8" applyNumberFormat="0" applyProtection="0">
      <alignment horizontal="left" vertical="center" indent="1"/>
    </xf>
    <xf numFmtId="0" fontId="38" fillId="21" borderId="8" applyNumberFormat="0" applyProtection="0">
      <alignment horizontal="left" vertical="top" indent="1"/>
    </xf>
    <xf numFmtId="0" fontId="38" fillId="30" borderId="8" applyNumberFormat="0" applyProtection="0">
      <alignment horizontal="left" vertical="center" indent="1"/>
    </xf>
    <xf numFmtId="0" fontId="38" fillId="30" borderId="8" applyNumberFormat="0" applyProtection="0">
      <alignment horizontal="left" vertical="top" indent="1"/>
    </xf>
    <xf numFmtId="0" fontId="38" fillId="31" borderId="8" applyNumberFormat="0" applyProtection="0">
      <alignment horizontal="left" vertical="center" indent="1"/>
    </xf>
    <xf numFmtId="0" fontId="38" fillId="31" borderId="8" applyNumberFormat="0" applyProtection="0">
      <alignment horizontal="left" vertical="top" indent="1"/>
    </xf>
    <xf numFmtId="4" fontId="49" fillId="18" borderId="8" applyNumberFormat="0" applyProtection="0">
      <alignment vertical="center"/>
    </xf>
    <xf numFmtId="4" fontId="65" fillId="18" borderId="8" applyNumberFormat="0" applyProtection="0">
      <alignment vertical="center"/>
    </xf>
    <xf numFmtId="4" fontId="49" fillId="18" borderId="8" applyNumberFormat="0" applyProtection="0">
      <alignment horizontal="left" vertical="center" indent="1"/>
    </xf>
    <xf numFmtId="0" fontId="49" fillId="18" borderId="8" applyNumberFormat="0" applyProtection="0">
      <alignment horizontal="left" vertical="top" indent="1"/>
    </xf>
    <xf numFmtId="4" fontId="49" fillId="27" borderId="8" applyNumberFormat="0" applyProtection="0">
      <alignment horizontal="right" vertical="center"/>
    </xf>
    <xf numFmtId="4" fontId="65" fillId="27" borderId="8" applyNumberFormat="0" applyProtection="0">
      <alignment horizontal="right" vertical="center"/>
    </xf>
    <xf numFmtId="4" fontId="49" fillId="29" borderId="8" applyNumberFormat="0" applyProtection="0">
      <alignment horizontal="left" vertical="center" indent="1"/>
    </xf>
    <xf numFmtId="0" fontId="49" fillId="21" borderId="8" applyNumberFormat="0" applyProtection="0">
      <alignment horizontal="left" vertical="top" indent="1"/>
    </xf>
    <xf numFmtId="4" fontId="66" fillId="32" borderId="0" applyNumberFormat="0" applyProtection="0">
      <alignment horizontal="left" vertical="center" indent="1"/>
    </xf>
    <xf numFmtId="4" fontId="67" fillId="27" borderId="8" applyNumberFormat="0" applyProtection="0">
      <alignment horizontal="right" vertical="center"/>
    </xf>
    <xf numFmtId="0" fontId="68" fillId="0" borderId="0">
      <alignment horizontal="left"/>
    </xf>
    <xf numFmtId="1" fontId="54" fillId="0" borderId="0" applyBorder="0">
      <alignment horizontal="left" vertical="top" wrapText="1"/>
    </xf>
    <xf numFmtId="0" fontId="59" fillId="0" borderId="0"/>
    <xf numFmtId="0" fontId="69" fillId="0" borderId="0"/>
    <xf numFmtId="0" fontId="70" fillId="0" borderId="0">
      <alignment horizontal="center"/>
    </xf>
    <xf numFmtId="188" fontId="1" fillId="0" borderId="0" applyFont="0" applyFill="0" applyBorder="0" applyAlignment="0" applyProtection="0"/>
    <xf numFmtId="189" fontId="1" fillId="0" borderId="0" applyFont="0" applyFill="0" applyBorder="0" applyAlignment="0" applyProtection="0"/>
    <xf numFmtId="0" fontId="44" fillId="0" borderId="0">
      <alignment vertical="center"/>
    </xf>
    <xf numFmtId="0" fontId="22" fillId="33" borderId="0" applyNumberFormat="0" applyBorder="0" applyAlignment="0" applyProtection="0">
      <alignment vertical="center"/>
    </xf>
    <xf numFmtId="0" fontId="45" fillId="33" borderId="0" applyNumberFormat="0" applyBorder="0" applyAlignment="0" applyProtection="0">
      <alignment vertical="center"/>
    </xf>
    <xf numFmtId="0" fontId="22" fillId="33" borderId="0" applyNumberFormat="0" applyBorder="0" applyAlignment="0" applyProtection="0">
      <alignment vertical="center"/>
    </xf>
    <xf numFmtId="0" fontId="45" fillId="33" borderId="0" applyNumberFormat="0" applyBorder="0" applyAlignment="0" applyProtection="0">
      <alignment vertical="center"/>
    </xf>
    <xf numFmtId="0" fontId="45" fillId="33" borderId="0" applyNumberFormat="0" applyBorder="0" applyAlignment="0" applyProtection="0">
      <alignment vertical="center"/>
    </xf>
    <xf numFmtId="0" fontId="22" fillId="33" borderId="0" applyNumberFormat="0" applyBorder="0" applyAlignment="0" applyProtection="0">
      <alignment vertical="center"/>
    </xf>
    <xf numFmtId="0" fontId="22" fillId="33" borderId="0" applyNumberFormat="0" applyBorder="0" applyAlignment="0" applyProtection="0">
      <alignment vertical="center"/>
    </xf>
    <xf numFmtId="0" fontId="22" fillId="33" borderId="0" applyNumberFormat="0" applyBorder="0" applyAlignment="0" applyProtection="0">
      <alignment vertical="center"/>
    </xf>
    <xf numFmtId="0" fontId="45" fillId="33" borderId="0" applyNumberFormat="0" applyBorder="0" applyAlignment="0" applyProtection="0">
      <alignment vertical="center"/>
    </xf>
    <xf numFmtId="0" fontId="45" fillId="33" borderId="0" applyNumberFormat="0" applyBorder="0" applyAlignment="0" applyProtection="0">
      <alignment vertical="center"/>
    </xf>
    <xf numFmtId="0" fontId="45" fillId="33" borderId="0" applyNumberFormat="0" applyBorder="0" applyAlignment="0" applyProtection="0">
      <alignment vertical="center"/>
    </xf>
    <xf numFmtId="0" fontId="45" fillId="33" borderId="0" applyNumberFormat="0" applyBorder="0" applyAlignment="0" applyProtection="0">
      <alignment vertical="center"/>
    </xf>
    <xf numFmtId="0" fontId="22" fillId="33" borderId="0" applyNumberFormat="0" applyBorder="0" applyAlignment="0" applyProtection="0">
      <alignment vertical="center"/>
    </xf>
    <xf numFmtId="0" fontId="22" fillId="33" borderId="0" applyNumberFormat="0" applyBorder="0" applyAlignment="0" applyProtection="0">
      <alignment vertical="center"/>
    </xf>
    <xf numFmtId="0" fontId="22" fillId="33" borderId="0" applyNumberFormat="0" applyBorder="0" applyAlignment="0" applyProtection="0">
      <alignment vertical="center"/>
    </xf>
    <xf numFmtId="0" fontId="22" fillId="22" borderId="0" applyNumberFormat="0" applyBorder="0" applyAlignment="0" applyProtection="0">
      <alignment vertical="center"/>
    </xf>
    <xf numFmtId="0" fontId="45" fillId="22" borderId="0" applyNumberFormat="0" applyBorder="0" applyAlignment="0" applyProtection="0">
      <alignment vertical="center"/>
    </xf>
    <xf numFmtId="0" fontId="22" fillId="22" borderId="0" applyNumberFormat="0" applyBorder="0" applyAlignment="0" applyProtection="0">
      <alignment vertical="center"/>
    </xf>
    <xf numFmtId="0" fontId="45" fillId="22" borderId="0" applyNumberFormat="0" applyBorder="0" applyAlignment="0" applyProtection="0">
      <alignment vertical="center"/>
    </xf>
    <xf numFmtId="0" fontId="45"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45" fillId="22" borderId="0" applyNumberFormat="0" applyBorder="0" applyAlignment="0" applyProtection="0">
      <alignment vertical="center"/>
    </xf>
    <xf numFmtId="0" fontId="45" fillId="22" borderId="0" applyNumberFormat="0" applyBorder="0" applyAlignment="0" applyProtection="0">
      <alignment vertical="center"/>
    </xf>
    <xf numFmtId="0" fontId="45" fillId="22" borderId="0" applyNumberFormat="0" applyBorder="0" applyAlignment="0" applyProtection="0">
      <alignment vertical="center"/>
    </xf>
    <xf numFmtId="0" fontId="45"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4" borderId="0" applyNumberFormat="0" applyBorder="0" applyAlignment="0" applyProtection="0">
      <alignment vertical="center"/>
    </xf>
    <xf numFmtId="0" fontId="45" fillId="24" borderId="0" applyNumberFormat="0" applyBorder="0" applyAlignment="0" applyProtection="0">
      <alignment vertical="center"/>
    </xf>
    <xf numFmtId="0" fontId="22" fillId="24" borderId="0" applyNumberFormat="0" applyBorder="0" applyAlignment="0" applyProtection="0">
      <alignment vertical="center"/>
    </xf>
    <xf numFmtId="0" fontId="45" fillId="24" borderId="0" applyNumberFormat="0" applyBorder="0" applyAlignment="0" applyProtection="0">
      <alignment vertical="center"/>
    </xf>
    <xf numFmtId="0" fontId="45" fillId="24" borderId="0" applyNumberFormat="0" applyBorder="0" applyAlignment="0" applyProtection="0">
      <alignment vertical="center"/>
    </xf>
    <xf numFmtId="0" fontId="22" fillId="24" borderId="0" applyNumberFormat="0" applyBorder="0" applyAlignment="0" applyProtection="0">
      <alignment vertical="center"/>
    </xf>
    <xf numFmtId="0" fontId="22" fillId="24" borderId="0" applyNumberFormat="0" applyBorder="0" applyAlignment="0" applyProtection="0">
      <alignment vertical="center"/>
    </xf>
    <xf numFmtId="0" fontId="22" fillId="24" borderId="0" applyNumberFormat="0" applyBorder="0" applyAlignment="0" applyProtection="0">
      <alignment vertical="center"/>
    </xf>
    <xf numFmtId="0" fontId="45" fillId="24" borderId="0" applyNumberFormat="0" applyBorder="0" applyAlignment="0" applyProtection="0">
      <alignment vertical="center"/>
    </xf>
    <xf numFmtId="0" fontId="45" fillId="24" borderId="0" applyNumberFormat="0" applyBorder="0" applyAlignment="0" applyProtection="0">
      <alignment vertical="center"/>
    </xf>
    <xf numFmtId="0" fontId="45" fillId="24" borderId="0" applyNumberFormat="0" applyBorder="0" applyAlignment="0" applyProtection="0">
      <alignment vertical="center"/>
    </xf>
    <xf numFmtId="0" fontId="45" fillId="24" borderId="0" applyNumberFormat="0" applyBorder="0" applyAlignment="0" applyProtection="0">
      <alignment vertical="center"/>
    </xf>
    <xf numFmtId="0" fontId="22" fillId="24" borderId="0" applyNumberFormat="0" applyBorder="0" applyAlignment="0" applyProtection="0">
      <alignment vertical="center"/>
    </xf>
    <xf numFmtId="0" fontId="22" fillId="24" borderId="0" applyNumberFormat="0" applyBorder="0" applyAlignment="0" applyProtection="0">
      <alignment vertical="center"/>
    </xf>
    <xf numFmtId="0" fontId="22" fillId="24" borderId="0" applyNumberFormat="0" applyBorder="0" applyAlignment="0" applyProtection="0">
      <alignment vertical="center"/>
    </xf>
    <xf numFmtId="0" fontId="22" fillId="13" borderId="0" applyNumberFormat="0" applyBorder="0" applyAlignment="0" applyProtection="0">
      <alignment vertical="center"/>
    </xf>
    <xf numFmtId="0" fontId="45" fillId="13" borderId="0" applyNumberFormat="0" applyBorder="0" applyAlignment="0" applyProtection="0">
      <alignment vertical="center"/>
    </xf>
    <xf numFmtId="0" fontId="22" fillId="13" borderId="0" applyNumberFormat="0" applyBorder="0" applyAlignment="0" applyProtection="0">
      <alignment vertical="center"/>
    </xf>
    <xf numFmtId="0" fontId="45" fillId="13" borderId="0" applyNumberFormat="0" applyBorder="0" applyAlignment="0" applyProtection="0">
      <alignment vertical="center"/>
    </xf>
    <xf numFmtId="0" fontId="45"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45" fillId="13" borderId="0" applyNumberFormat="0" applyBorder="0" applyAlignment="0" applyProtection="0">
      <alignment vertical="center"/>
    </xf>
    <xf numFmtId="0" fontId="45" fillId="13" borderId="0" applyNumberFormat="0" applyBorder="0" applyAlignment="0" applyProtection="0">
      <alignment vertical="center"/>
    </xf>
    <xf numFmtId="0" fontId="45" fillId="13" borderId="0" applyNumberFormat="0" applyBorder="0" applyAlignment="0" applyProtection="0">
      <alignment vertical="center"/>
    </xf>
    <xf numFmtId="0" fontId="45"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45" fillId="14" borderId="0" applyNumberFormat="0" applyBorder="0" applyAlignment="0" applyProtection="0">
      <alignment vertical="center"/>
    </xf>
    <xf numFmtId="0" fontId="22" fillId="14" borderId="0" applyNumberFormat="0" applyBorder="0" applyAlignment="0" applyProtection="0">
      <alignment vertical="center"/>
    </xf>
    <xf numFmtId="0" fontId="45" fillId="14" borderId="0" applyNumberFormat="0" applyBorder="0" applyAlignment="0" applyProtection="0">
      <alignment vertical="center"/>
    </xf>
    <xf numFmtId="0" fontId="45"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45" fillId="14" borderId="0" applyNumberFormat="0" applyBorder="0" applyAlignment="0" applyProtection="0">
      <alignment vertical="center"/>
    </xf>
    <xf numFmtId="0" fontId="45" fillId="14" borderId="0" applyNumberFormat="0" applyBorder="0" applyAlignment="0" applyProtection="0">
      <alignment vertical="center"/>
    </xf>
    <xf numFmtId="0" fontId="45" fillId="14" borderId="0" applyNumberFormat="0" applyBorder="0" applyAlignment="0" applyProtection="0">
      <alignment vertical="center"/>
    </xf>
    <xf numFmtId="0" fontId="45"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23" borderId="0" applyNumberFormat="0" applyBorder="0" applyAlignment="0" applyProtection="0">
      <alignment vertical="center"/>
    </xf>
    <xf numFmtId="0" fontId="45" fillId="23" borderId="0" applyNumberFormat="0" applyBorder="0" applyAlignment="0" applyProtection="0">
      <alignment vertical="center"/>
    </xf>
    <xf numFmtId="0" fontId="22" fillId="23" borderId="0" applyNumberFormat="0" applyBorder="0" applyAlignment="0" applyProtection="0">
      <alignment vertical="center"/>
    </xf>
    <xf numFmtId="0" fontId="45" fillId="23" borderId="0" applyNumberFormat="0" applyBorder="0" applyAlignment="0" applyProtection="0">
      <alignment vertical="center"/>
    </xf>
    <xf numFmtId="0" fontId="45"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45" fillId="23" borderId="0" applyNumberFormat="0" applyBorder="0" applyAlignment="0" applyProtection="0">
      <alignment vertical="center"/>
    </xf>
    <xf numFmtId="0" fontId="45" fillId="23" borderId="0" applyNumberFormat="0" applyBorder="0" applyAlignment="0" applyProtection="0">
      <alignment vertical="center"/>
    </xf>
    <xf numFmtId="0" fontId="45" fillId="23" borderId="0" applyNumberFormat="0" applyBorder="0" applyAlignment="0" applyProtection="0">
      <alignment vertical="center"/>
    </xf>
    <xf numFmtId="0" fontId="45"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194" fontId="71" fillId="0" borderId="10" applyFont="0" applyFill="0" applyBorder="0" applyAlignment="0" applyProtection="0"/>
    <xf numFmtId="0" fontId="38" fillId="0" borderId="0"/>
    <xf numFmtId="0" fontId="38" fillId="0" borderId="0" applyNumberFormat="0" applyFill="0" applyBorder="0" applyAlignment="0" applyProtection="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34" borderId="11" applyNumberFormat="0" applyAlignment="0" applyProtection="0">
      <alignment vertical="center"/>
    </xf>
    <xf numFmtId="0" fontId="72" fillId="34" borderId="11" applyNumberFormat="0" applyAlignment="0" applyProtection="0">
      <alignment vertical="center"/>
    </xf>
    <xf numFmtId="0" fontId="24" fillId="34" borderId="11" applyNumberFormat="0" applyAlignment="0" applyProtection="0">
      <alignment vertical="center"/>
    </xf>
    <xf numFmtId="0" fontId="72" fillId="34" borderId="11" applyNumberFormat="0" applyAlignment="0" applyProtection="0">
      <alignment vertical="center"/>
    </xf>
    <xf numFmtId="0" fontId="72" fillId="34" borderId="11" applyNumberFormat="0" applyAlignment="0" applyProtection="0">
      <alignment vertical="center"/>
    </xf>
    <xf numFmtId="0" fontId="24" fillId="34" borderId="11" applyNumberFormat="0" applyAlignment="0" applyProtection="0">
      <alignment vertical="center"/>
    </xf>
    <xf numFmtId="0" fontId="24" fillId="34" borderId="11" applyNumberFormat="0" applyAlignment="0" applyProtection="0">
      <alignment vertical="center"/>
    </xf>
    <xf numFmtId="0" fontId="24" fillId="34" borderId="11" applyNumberFormat="0" applyAlignment="0" applyProtection="0">
      <alignment vertical="center"/>
    </xf>
    <xf numFmtId="0" fontId="72" fillId="34" borderId="11" applyNumberFormat="0" applyAlignment="0" applyProtection="0">
      <alignment vertical="center"/>
    </xf>
    <xf numFmtId="0" fontId="72" fillId="34" borderId="11" applyNumberFormat="0" applyAlignment="0" applyProtection="0">
      <alignment vertical="center"/>
    </xf>
    <xf numFmtId="0" fontId="72" fillId="34" borderId="11" applyNumberFormat="0" applyAlignment="0" applyProtection="0">
      <alignment vertical="center"/>
    </xf>
    <xf numFmtId="0" fontId="72" fillId="34" borderId="11" applyNumberFormat="0" applyAlignment="0" applyProtection="0">
      <alignment vertical="center"/>
    </xf>
    <xf numFmtId="0" fontId="24" fillId="34" borderId="11" applyNumberFormat="0" applyAlignment="0" applyProtection="0">
      <alignment vertical="center"/>
    </xf>
    <xf numFmtId="0" fontId="24" fillId="34" borderId="11" applyNumberFormat="0" applyAlignment="0" applyProtection="0">
      <alignment vertical="center"/>
    </xf>
    <xf numFmtId="0" fontId="24" fillId="34" borderId="11" applyNumberFormat="0" applyAlignment="0" applyProtection="0">
      <alignment vertical="center"/>
    </xf>
    <xf numFmtId="0" fontId="25" fillId="19" borderId="0" applyNumberFormat="0" applyBorder="0" applyAlignment="0" applyProtection="0">
      <alignment vertical="center"/>
    </xf>
    <xf numFmtId="0" fontId="73" fillId="19" borderId="0" applyNumberFormat="0" applyBorder="0" applyAlignment="0" applyProtection="0">
      <alignment vertical="center"/>
    </xf>
    <xf numFmtId="0" fontId="25" fillId="19" borderId="0" applyNumberFormat="0" applyBorder="0" applyAlignment="0" applyProtection="0">
      <alignment vertical="center"/>
    </xf>
    <xf numFmtId="0" fontId="73" fillId="19" borderId="0" applyNumberFormat="0" applyBorder="0" applyAlignment="0" applyProtection="0">
      <alignment vertical="center"/>
    </xf>
    <xf numFmtId="0" fontId="73"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73" fillId="19" borderId="0" applyNumberFormat="0" applyBorder="0" applyAlignment="0" applyProtection="0">
      <alignment vertical="center"/>
    </xf>
    <xf numFmtId="0" fontId="73" fillId="19" borderId="0" applyNumberFormat="0" applyBorder="0" applyAlignment="0" applyProtection="0">
      <alignment vertical="center"/>
    </xf>
    <xf numFmtId="0" fontId="73" fillId="19" borderId="0" applyNumberFormat="0" applyBorder="0" applyAlignment="0" applyProtection="0">
      <alignment vertical="center"/>
    </xf>
    <xf numFmtId="0" fontId="73"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74"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43" fillId="0" borderId="0" applyNumberFormat="0" applyFill="0" applyBorder="0" applyAlignment="0" applyProtection="0"/>
    <xf numFmtId="0" fontId="74" fillId="0" borderId="0" applyNumberFormat="0" applyFill="0" applyBorder="0" applyAlignment="0" applyProtection="0">
      <alignment vertical="top"/>
      <protection locked="0"/>
    </xf>
    <xf numFmtId="0" fontId="75" fillId="0" borderId="0" applyNumberFormat="0" applyFill="0" applyBorder="0" applyAlignment="0" applyProtection="0">
      <alignment vertical="top"/>
      <protection locked="0"/>
    </xf>
    <xf numFmtId="0" fontId="75" fillId="0" borderId="0" applyNumberFormat="0" applyFill="0" applyBorder="0" applyAlignment="0" applyProtection="0">
      <alignment vertical="top"/>
      <protection locked="0"/>
    </xf>
    <xf numFmtId="0" fontId="75" fillId="0" borderId="0" applyNumberFormat="0" applyFill="0" applyBorder="0" applyAlignment="0" applyProtection="0">
      <alignment vertical="top"/>
      <protection locked="0"/>
    </xf>
    <xf numFmtId="0" fontId="4" fillId="35" borderId="12" applyNumberFormat="0" applyFont="0" applyAlignment="0" applyProtection="0">
      <alignment vertical="center"/>
    </xf>
    <xf numFmtId="0" fontId="76" fillId="35" borderId="12" applyNumberFormat="0" applyFont="0" applyAlignment="0" applyProtection="0">
      <alignment vertical="center"/>
    </xf>
    <xf numFmtId="0" fontId="4" fillId="35" borderId="12" applyNumberFormat="0" applyFont="0" applyAlignment="0" applyProtection="0">
      <alignment vertical="center"/>
    </xf>
    <xf numFmtId="0" fontId="4" fillId="35" borderId="12" applyNumberFormat="0" applyFont="0" applyAlignment="0" applyProtection="0">
      <alignment vertical="center"/>
    </xf>
    <xf numFmtId="0" fontId="76" fillId="35" borderId="12" applyNumberFormat="0" applyFont="0" applyAlignment="0" applyProtection="0">
      <alignment vertical="center"/>
    </xf>
    <xf numFmtId="0" fontId="76" fillId="35" borderId="12" applyNumberFormat="0" applyFont="0" applyAlignment="0" applyProtection="0">
      <alignment vertical="center"/>
    </xf>
    <xf numFmtId="0" fontId="4" fillId="35" borderId="12" applyNumberFormat="0" applyFont="0" applyAlignment="0" applyProtection="0">
      <alignment vertical="center"/>
    </xf>
    <xf numFmtId="0" fontId="4" fillId="35" borderId="12" applyNumberFormat="0" applyFont="0" applyAlignment="0" applyProtection="0">
      <alignment vertical="center"/>
    </xf>
    <xf numFmtId="0" fontId="4" fillId="35" borderId="12" applyNumberFormat="0" applyFont="0" applyAlignment="0" applyProtection="0">
      <alignment vertical="center"/>
    </xf>
    <xf numFmtId="0" fontId="4" fillId="35" borderId="12" applyNumberFormat="0" applyFont="0" applyAlignment="0" applyProtection="0">
      <alignment vertical="center"/>
    </xf>
    <xf numFmtId="0" fontId="4" fillId="35" borderId="12" applyNumberFormat="0" applyFont="0" applyAlignment="0" applyProtection="0">
      <alignment vertical="center"/>
    </xf>
    <xf numFmtId="0" fontId="4" fillId="35" borderId="12" applyNumberFormat="0" applyFont="0" applyAlignment="0" applyProtection="0">
      <alignment vertical="center"/>
    </xf>
    <xf numFmtId="0" fontId="4" fillId="35" borderId="12" applyNumberFormat="0" applyFont="0" applyAlignment="0" applyProtection="0">
      <alignment vertical="center"/>
    </xf>
    <xf numFmtId="0" fontId="4" fillId="35" borderId="12" applyNumberFormat="0" applyFont="0" applyAlignment="0" applyProtection="0">
      <alignment vertical="center"/>
    </xf>
    <xf numFmtId="0" fontId="4" fillId="35" borderId="12" applyNumberFormat="0" applyFont="0" applyAlignment="0" applyProtection="0">
      <alignment vertical="center"/>
    </xf>
    <xf numFmtId="0" fontId="4" fillId="35" borderId="12" applyNumberFormat="0" applyFont="0" applyAlignment="0" applyProtection="0">
      <alignment vertical="center"/>
    </xf>
    <xf numFmtId="0" fontId="4" fillId="35" borderId="12" applyNumberFormat="0" applyFont="0" applyAlignment="0" applyProtection="0">
      <alignment vertical="center"/>
    </xf>
    <xf numFmtId="0" fontId="4" fillId="35" borderId="12" applyNumberFormat="0" applyFont="0" applyAlignment="0" applyProtection="0">
      <alignment vertical="center"/>
    </xf>
    <xf numFmtId="0" fontId="4" fillId="35" borderId="12" applyNumberFormat="0" applyFont="0" applyAlignment="0" applyProtection="0">
      <alignment vertical="center"/>
    </xf>
    <xf numFmtId="0" fontId="76" fillId="35" borderId="12" applyNumberFormat="0" applyFont="0" applyAlignment="0" applyProtection="0">
      <alignment vertical="center"/>
    </xf>
    <xf numFmtId="0" fontId="76" fillId="35" borderId="12" applyNumberFormat="0" applyFont="0" applyAlignment="0" applyProtection="0">
      <alignment vertical="center"/>
    </xf>
    <xf numFmtId="0" fontId="4" fillId="35" borderId="12" applyNumberFormat="0" applyFont="0" applyAlignment="0" applyProtection="0">
      <alignment vertical="center"/>
    </xf>
    <xf numFmtId="0" fontId="4" fillId="35" borderId="12" applyNumberFormat="0" applyFont="0" applyAlignment="0" applyProtection="0">
      <alignment vertical="center"/>
    </xf>
    <xf numFmtId="0" fontId="76" fillId="35" borderId="12" applyNumberFormat="0" applyFont="0" applyAlignment="0" applyProtection="0">
      <alignment vertical="center"/>
    </xf>
    <xf numFmtId="0" fontId="76" fillId="35" borderId="12" applyNumberFormat="0" applyFont="0" applyAlignment="0" applyProtection="0">
      <alignment vertical="center"/>
    </xf>
    <xf numFmtId="0" fontId="4" fillId="35" borderId="12" applyNumberFormat="0" applyFont="0" applyAlignment="0" applyProtection="0">
      <alignment vertical="center"/>
    </xf>
    <xf numFmtId="0" fontId="4" fillId="35" borderId="12" applyNumberFormat="0" applyFont="0" applyAlignment="0" applyProtection="0">
      <alignment vertical="center"/>
    </xf>
    <xf numFmtId="0" fontId="4" fillId="35" borderId="12" applyNumberFormat="0" applyFont="0" applyAlignment="0" applyProtection="0">
      <alignment vertical="center"/>
    </xf>
    <xf numFmtId="0" fontId="1" fillId="35" borderId="12" applyNumberFormat="0" applyFont="0" applyAlignment="0" applyProtection="0">
      <alignment vertical="center"/>
    </xf>
    <xf numFmtId="0" fontId="26" fillId="0" borderId="13" applyNumberFormat="0" applyFill="0" applyAlignment="0" applyProtection="0">
      <alignment vertical="center"/>
    </xf>
    <xf numFmtId="0" fontId="77" fillId="0" borderId="13" applyNumberFormat="0" applyFill="0" applyAlignment="0" applyProtection="0">
      <alignment vertical="center"/>
    </xf>
    <xf numFmtId="0" fontId="26" fillId="0" borderId="13" applyNumberFormat="0" applyFill="0" applyAlignment="0" applyProtection="0">
      <alignment vertical="center"/>
    </xf>
    <xf numFmtId="0" fontId="77" fillId="0" borderId="13" applyNumberFormat="0" applyFill="0" applyAlignment="0" applyProtection="0">
      <alignment vertical="center"/>
    </xf>
    <xf numFmtId="0" fontId="77" fillId="0" borderId="13" applyNumberFormat="0" applyFill="0" applyAlignment="0" applyProtection="0">
      <alignment vertical="center"/>
    </xf>
    <xf numFmtId="0" fontId="26" fillId="0" borderId="13" applyNumberFormat="0" applyFill="0" applyAlignment="0" applyProtection="0">
      <alignment vertical="center"/>
    </xf>
    <xf numFmtId="0" fontId="26" fillId="0" borderId="13" applyNumberFormat="0" applyFill="0" applyAlignment="0" applyProtection="0">
      <alignment vertical="center"/>
    </xf>
    <xf numFmtId="0" fontId="26" fillId="0" borderId="13" applyNumberFormat="0" applyFill="0" applyAlignment="0" applyProtection="0">
      <alignment vertical="center"/>
    </xf>
    <xf numFmtId="0" fontId="77" fillId="0" borderId="13" applyNumberFormat="0" applyFill="0" applyAlignment="0" applyProtection="0">
      <alignment vertical="center"/>
    </xf>
    <xf numFmtId="0" fontId="77" fillId="0" borderId="13" applyNumberFormat="0" applyFill="0" applyAlignment="0" applyProtection="0">
      <alignment vertical="center"/>
    </xf>
    <xf numFmtId="0" fontId="77" fillId="0" borderId="13" applyNumberFormat="0" applyFill="0" applyAlignment="0" applyProtection="0">
      <alignment vertical="center"/>
    </xf>
    <xf numFmtId="0" fontId="77" fillId="0" borderId="13" applyNumberFormat="0" applyFill="0" applyAlignment="0" applyProtection="0">
      <alignment vertical="center"/>
    </xf>
    <xf numFmtId="0" fontId="26" fillId="0" borderId="13" applyNumberFormat="0" applyFill="0" applyAlignment="0" applyProtection="0">
      <alignment vertical="center"/>
    </xf>
    <xf numFmtId="0" fontId="26" fillId="0" borderId="13" applyNumberFormat="0" applyFill="0" applyAlignment="0" applyProtection="0">
      <alignment vertical="center"/>
    </xf>
    <xf numFmtId="0" fontId="26" fillId="0" borderId="13" applyNumberFormat="0" applyFill="0" applyAlignment="0" applyProtection="0">
      <alignment vertical="center"/>
    </xf>
    <xf numFmtId="0" fontId="91" fillId="0" borderId="0"/>
    <xf numFmtId="0" fontId="78" fillId="3" borderId="0" applyNumberFormat="0" applyBorder="0" applyAlignment="0" applyProtection="0">
      <alignment vertical="center"/>
    </xf>
    <xf numFmtId="0" fontId="79" fillId="3" borderId="0" applyNumberFormat="0" applyBorder="0" applyAlignment="0" applyProtection="0">
      <alignment vertical="center"/>
    </xf>
    <xf numFmtId="0" fontId="78"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27" fillId="3" borderId="0" applyNumberFormat="0" applyBorder="0" applyAlignment="0" applyProtection="0">
      <alignment vertical="center"/>
    </xf>
    <xf numFmtId="0" fontId="27"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27" fillId="3" borderId="0" applyNumberFormat="0" applyBorder="0" applyAlignment="0" applyProtection="0">
      <alignment vertical="center"/>
    </xf>
    <xf numFmtId="0" fontId="27" fillId="3" borderId="0" applyNumberFormat="0" applyBorder="0" applyAlignment="0" applyProtection="0">
      <alignment vertical="center"/>
    </xf>
    <xf numFmtId="0" fontId="27"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27" fillId="3" borderId="0" applyNumberFormat="0" applyBorder="0" applyAlignment="0" applyProtection="0">
      <alignment vertical="center"/>
    </xf>
    <xf numFmtId="0" fontId="27" fillId="3" borderId="0" applyNumberFormat="0" applyBorder="0" applyAlignment="0" applyProtection="0">
      <alignment vertical="center"/>
    </xf>
    <xf numFmtId="0" fontId="27" fillId="3" borderId="0" applyNumberFormat="0" applyBorder="0" applyAlignment="0" applyProtection="0">
      <alignment vertical="center"/>
    </xf>
    <xf numFmtId="0" fontId="80" fillId="0" borderId="14" applyNumberFormat="0" applyFont="0" applyFill="0" applyBorder="0" applyProtection="0">
      <alignment vertical="top" wrapText="1"/>
    </xf>
    <xf numFmtId="0" fontId="80" fillId="0" borderId="14" applyNumberFormat="0" applyFont="0" applyFill="0" applyBorder="0" applyProtection="0">
      <alignment vertical="center" wrapText="1"/>
    </xf>
    <xf numFmtId="0" fontId="28" fillId="36" borderId="15" applyNumberFormat="0" applyAlignment="0" applyProtection="0">
      <alignment vertical="center"/>
    </xf>
    <xf numFmtId="0" fontId="81" fillId="36" borderId="15" applyNumberFormat="0" applyAlignment="0" applyProtection="0">
      <alignment vertical="center"/>
    </xf>
    <xf numFmtId="0" fontId="28" fillId="36" borderId="15" applyNumberFormat="0" applyAlignment="0" applyProtection="0">
      <alignment vertical="center"/>
    </xf>
    <xf numFmtId="0" fontId="81" fillId="36" borderId="15" applyNumberFormat="0" applyAlignment="0" applyProtection="0">
      <alignment vertical="center"/>
    </xf>
    <xf numFmtId="0" fontId="81" fillId="36" borderId="15" applyNumberFormat="0" applyAlignment="0" applyProtection="0">
      <alignment vertical="center"/>
    </xf>
    <xf numFmtId="0" fontId="28" fillId="36" borderId="15" applyNumberFormat="0" applyAlignment="0" applyProtection="0">
      <alignment vertical="center"/>
    </xf>
    <xf numFmtId="0" fontId="28" fillId="36" borderId="15" applyNumberFormat="0" applyAlignment="0" applyProtection="0">
      <alignment vertical="center"/>
    </xf>
    <xf numFmtId="0" fontId="28" fillId="36" borderId="15" applyNumberFormat="0" applyAlignment="0" applyProtection="0">
      <alignment vertical="center"/>
    </xf>
    <xf numFmtId="0" fontId="81" fillId="36" borderId="15" applyNumberFormat="0" applyAlignment="0" applyProtection="0">
      <alignment vertical="center"/>
    </xf>
    <xf numFmtId="0" fontId="81" fillId="36" borderId="15" applyNumberFormat="0" applyAlignment="0" applyProtection="0">
      <alignment vertical="center"/>
    </xf>
    <xf numFmtId="0" fontId="81" fillId="36" borderId="15" applyNumberFormat="0" applyAlignment="0" applyProtection="0">
      <alignment vertical="center"/>
    </xf>
    <xf numFmtId="0" fontId="81" fillId="36" borderId="15" applyNumberFormat="0" applyAlignment="0" applyProtection="0">
      <alignment vertical="center"/>
    </xf>
    <xf numFmtId="0" fontId="28" fillId="36" borderId="15" applyNumberFormat="0" applyAlignment="0" applyProtection="0">
      <alignment vertical="center"/>
    </xf>
    <xf numFmtId="0" fontId="28" fillId="36" borderId="15" applyNumberFormat="0" applyAlignment="0" applyProtection="0">
      <alignment vertical="center"/>
    </xf>
    <xf numFmtId="0" fontId="28" fillId="36" borderId="15" applyNumberFormat="0" applyAlignment="0" applyProtection="0">
      <alignment vertical="center"/>
    </xf>
    <xf numFmtId="0" fontId="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3" fillId="0" borderId="0" applyNumberFormat="0" applyFill="0" applyBorder="0" applyAlignment="0" applyProtection="0">
      <alignment vertical="center"/>
    </xf>
    <xf numFmtId="38"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xf numFmtId="0" fontId="29" fillId="0" borderId="16" applyNumberFormat="0" applyFill="0" applyAlignment="0" applyProtection="0">
      <alignment vertical="center"/>
    </xf>
    <xf numFmtId="0" fontId="29" fillId="0" borderId="16" applyNumberFormat="0" applyFill="0" applyAlignment="0" applyProtection="0">
      <alignment vertical="center"/>
    </xf>
    <xf numFmtId="0" fontId="29" fillId="0" borderId="16" applyNumberFormat="0" applyFill="0" applyAlignment="0" applyProtection="0">
      <alignment vertical="center"/>
    </xf>
    <xf numFmtId="0" fontId="29" fillId="0" borderId="16" applyNumberFormat="0" applyFill="0" applyAlignment="0" applyProtection="0">
      <alignment vertical="center"/>
    </xf>
    <xf numFmtId="0" fontId="29" fillId="0" borderId="16" applyNumberFormat="0" applyFill="0" applyAlignment="0" applyProtection="0">
      <alignment vertical="center"/>
    </xf>
    <xf numFmtId="0" fontId="29" fillId="0" borderId="16" applyNumberFormat="0" applyFill="0" applyAlignment="0" applyProtection="0">
      <alignment vertical="center"/>
    </xf>
    <xf numFmtId="0" fontId="29" fillId="0" borderId="16" applyNumberFormat="0" applyFill="0" applyAlignment="0" applyProtection="0">
      <alignment vertical="center"/>
    </xf>
    <xf numFmtId="0" fontId="29" fillId="0" borderId="16" applyNumberFormat="0" applyFill="0" applyAlignment="0" applyProtection="0">
      <alignment vertical="center"/>
    </xf>
    <xf numFmtId="0" fontId="29" fillId="0" borderId="16" applyNumberFormat="0" applyFill="0" applyAlignment="0" applyProtection="0">
      <alignment vertical="center"/>
    </xf>
    <xf numFmtId="0" fontId="29" fillId="0" borderId="16" applyNumberFormat="0" applyFill="0" applyAlignment="0" applyProtection="0">
      <alignment vertical="center"/>
    </xf>
    <xf numFmtId="0" fontId="29" fillId="0" borderId="16" applyNumberFormat="0" applyFill="0" applyAlignment="0" applyProtection="0">
      <alignment vertical="center"/>
    </xf>
    <xf numFmtId="0" fontId="29" fillId="0" borderId="16" applyNumberFormat="0" applyFill="0" applyAlignment="0" applyProtection="0">
      <alignment vertical="center"/>
    </xf>
    <xf numFmtId="0" fontId="29" fillId="0" borderId="16" applyNumberFormat="0" applyFill="0" applyAlignment="0" applyProtection="0">
      <alignment vertical="center"/>
    </xf>
    <xf numFmtId="0" fontId="29" fillId="0" borderId="16"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1" fillId="0" borderId="18" applyNumberFormat="0" applyFill="0" applyAlignment="0" applyProtection="0">
      <alignment vertical="center"/>
    </xf>
    <xf numFmtId="0" fontId="31" fillId="0" borderId="18" applyNumberFormat="0" applyFill="0" applyAlignment="0" applyProtection="0">
      <alignment vertical="center"/>
    </xf>
    <xf numFmtId="0" fontId="31" fillId="0" borderId="18" applyNumberFormat="0" applyFill="0" applyAlignment="0" applyProtection="0">
      <alignment vertical="center"/>
    </xf>
    <xf numFmtId="0" fontId="31" fillId="0" borderId="18" applyNumberFormat="0" applyFill="0" applyAlignment="0" applyProtection="0">
      <alignment vertical="center"/>
    </xf>
    <xf numFmtId="0" fontId="31" fillId="0" borderId="18" applyNumberFormat="0" applyFill="0" applyAlignment="0" applyProtection="0">
      <alignment vertical="center"/>
    </xf>
    <xf numFmtId="0" fontId="31" fillId="0" borderId="18" applyNumberFormat="0" applyFill="0" applyAlignment="0" applyProtection="0">
      <alignment vertical="center"/>
    </xf>
    <xf numFmtId="0" fontId="31" fillId="0" borderId="18" applyNumberFormat="0" applyFill="0" applyAlignment="0" applyProtection="0">
      <alignment vertical="center"/>
    </xf>
    <xf numFmtId="0" fontId="31" fillId="0" borderId="18" applyNumberFormat="0" applyFill="0" applyAlignment="0" applyProtection="0">
      <alignment vertical="center"/>
    </xf>
    <xf numFmtId="0" fontId="31" fillId="0" borderId="18" applyNumberFormat="0" applyFill="0" applyAlignment="0" applyProtection="0">
      <alignment vertical="center"/>
    </xf>
    <xf numFmtId="0" fontId="31" fillId="0" borderId="18" applyNumberFormat="0" applyFill="0" applyAlignment="0" applyProtection="0">
      <alignment vertical="center"/>
    </xf>
    <xf numFmtId="0" fontId="31" fillId="0" borderId="18" applyNumberFormat="0" applyFill="0" applyAlignment="0" applyProtection="0">
      <alignment vertical="center"/>
    </xf>
    <xf numFmtId="0" fontId="31" fillId="0" borderId="18" applyNumberFormat="0" applyFill="0" applyAlignment="0" applyProtection="0">
      <alignment vertical="center"/>
    </xf>
    <xf numFmtId="0" fontId="31" fillId="0" borderId="18" applyNumberFormat="0" applyFill="0" applyAlignment="0" applyProtection="0">
      <alignment vertical="center"/>
    </xf>
    <xf numFmtId="0" fontId="31" fillId="0" borderId="18" applyNumberFormat="0" applyFill="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19" applyNumberFormat="0" applyFill="0" applyAlignment="0" applyProtection="0">
      <alignment vertical="center"/>
    </xf>
    <xf numFmtId="0" fontId="82" fillId="0" borderId="19" applyNumberFormat="0" applyFill="0" applyAlignment="0" applyProtection="0">
      <alignment vertical="center"/>
    </xf>
    <xf numFmtId="0" fontId="32" fillId="0" borderId="19" applyNumberFormat="0" applyFill="0" applyAlignment="0" applyProtection="0">
      <alignment vertical="center"/>
    </xf>
    <xf numFmtId="0" fontId="82" fillId="0" borderId="19" applyNumberFormat="0" applyFill="0" applyAlignment="0" applyProtection="0">
      <alignment vertical="center"/>
    </xf>
    <xf numFmtId="0" fontId="82" fillId="0" borderId="19" applyNumberFormat="0" applyFill="0" applyAlignment="0" applyProtection="0">
      <alignment vertical="center"/>
    </xf>
    <xf numFmtId="0" fontId="32" fillId="0" borderId="19" applyNumberFormat="0" applyFill="0" applyAlignment="0" applyProtection="0">
      <alignment vertical="center"/>
    </xf>
    <xf numFmtId="0" fontId="32" fillId="0" borderId="19" applyNumberFormat="0" applyFill="0" applyAlignment="0" applyProtection="0">
      <alignment vertical="center"/>
    </xf>
    <xf numFmtId="0" fontId="32" fillId="0" borderId="19" applyNumberFormat="0" applyFill="0" applyAlignment="0" applyProtection="0">
      <alignment vertical="center"/>
    </xf>
    <xf numFmtId="0" fontId="82" fillId="0" borderId="19" applyNumberFormat="0" applyFill="0" applyAlignment="0" applyProtection="0">
      <alignment vertical="center"/>
    </xf>
    <xf numFmtId="0" fontId="82" fillId="0" borderId="19" applyNumberFormat="0" applyFill="0" applyAlignment="0" applyProtection="0">
      <alignment vertical="center"/>
    </xf>
    <xf numFmtId="0" fontId="82" fillId="0" borderId="19" applyNumberFormat="0" applyFill="0" applyAlignment="0" applyProtection="0">
      <alignment vertical="center"/>
    </xf>
    <xf numFmtId="0" fontId="82" fillId="0" borderId="19" applyNumberFormat="0" applyFill="0" applyAlignment="0" applyProtection="0">
      <alignment vertical="center"/>
    </xf>
    <xf numFmtId="0" fontId="32" fillId="0" borderId="19" applyNumberFormat="0" applyFill="0" applyAlignment="0" applyProtection="0">
      <alignment vertical="center"/>
    </xf>
    <xf numFmtId="0" fontId="32" fillId="0" borderId="19" applyNumberFormat="0" applyFill="0" applyAlignment="0" applyProtection="0">
      <alignment vertical="center"/>
    </xf>
    <xf numFmtId="0" fontId="32" fillId="0" borderId="19" applyNumberFormat="0" applyFill="0" applyAlignment="0" applyProtection="0">
      <alignment vertical="center"/>
    </xf>
    <xf numFmtId="0" fontId="33" fillId="36" borderId="20" applyNumberFormat="0" applyAlignment="0" applyProtection="0">
      <alignment vertical="center"/>
    </xf>
    <xf numFmtId="0" fontId="83" fillId="36" borderId="20" applyNumberFormat="0" applyAlignment="0" applyProtection="0">
      <alignment vertical="center"/>
    </xf>
    <xf numFmtId="0" fontId="33" fillId="36" borderId="20" applyNumberFormat="0" applyAlignment="0" applyProtection="0">
      <alignment vertical="center"/>
    </xf>
    <xf numFmtId="0" fontId="83" fillId="36" borderId="20" applyNumberFormat="0" applyAlignment="0" applyProtection="0">
      <alignment vertical="center"/>
    </xf>
    <xf numFmtId="0" fontId="83" fillId="36" borderId="20" applyNumberFormat="0" applyAlignment="0" applyProtection="0">
      <alignment vertical="center"/>
    </xf>
    <xf numFmtId="0" fontId="33" fillId="36" borderId="20" applyNumberFormat="0" applyAlignment="0" applyProtection="0">
      <alignment vertical="center"/>
    </xf>
    <xf numFmtId="0" fontId="33" fillId="36" borderId="20" applyNumberFormat="0" applyAlignment="0" applyProtection="0">
      <alignment vertical="center"/>
    </xf>
    <xf numFmtId="0" fontId="33" fillId="36" borderId="20" applyNumberFormat="0" applyAlignment="0" applyProtection="0">
      <alignment vertical="center"/>
    </xf>
    <xf numFmtId="0" fontId="83" fillId="36" borderId="20" applyNumberFormat="0" applyAlignment="0" applyProtection="0">
      <alignment vertical="center"/>
    </xf>
    <xf numFmtId="0" fontId="83" fillId="36" borderId="20" applyNumberFormat="0" applyAlignment="0" applyProtection="0">
      <alignment vertical="center"/>
    </xf>
    <xf numFmtId="0" fontId="83" fillId="36" borderId="20" applyNumberFormat="0" applyAlignment="0" applyProtection="0">
      <alignment vertical="center"/>
    </xf>
    <xf numFmtId="0" fontId="83" fillId="36" borderId="20" applyNumberFormat="0" applyAlignment="0" applyProtection="0">
      <alignment vertical="center"/>
    </xf>
    <xf numFmtId="0" fontId="33" fillId="36" borderId="20" applyNumberFormat="0" applyAlignment="0" applyProtection="0">
      <alignment vertical="center"/>
    </xf>
    <xf numFmtId="0" fontId="33" fillId="36" borderId="20" applyNumberFormat="0" applyAlignment="0" applyProtection="0">
      <alignment vertical="center"/>
    </xf>
    <xf numFmtId="0" fontId="33" fillId="36" borderId="20" applyNumberFormat="0" applyAlignment="0" applyProtection="0">
      <alignment vertical="center"/>
    </xf>
    <xf numFmtId="0" fontId="1" fillId="0" borderId="0"/>
    <xf numFmtId="0" fontId="84" fillId="0" borderId="0">
      <alignment vertical="top"/>
    </xf>
    <xf numFmtId="0" fontId="85" fillId="0" borderId="0" applyFill="0" applyAlignment="0">
      <alignment vertical="top"/>
    </xf>
    <xf numFmtId="0" fontId="34"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195" fontId="87" fillId="0" borderId="21" applyFont="0" applyFill="0" applyBorder="0" applyAlignment="0" applyProtection="0"/>
    <xf numFmtId="190" fontId="88" fillId="0" borderId="0" applyFont="0" applyFill="0" applyBorder="0" applyAlignment="0" applyProtection="0"/>
    <xf numFmtId="191" fontId="88" fillId="0" borderId="0" applyFont="0" applyFill="0" applyBorder="0" applyAlignment="0" applyProtection="0"/>
    <xf numFmtId="192" fontId="1" fillId="0" borderId="0" applyFill="0" applyBorder="0" applyProtection="0">
      <alignment vertical="center"/>
    </xf>
    <xf numFmtId="6" fontId="44" fillId="0" borderId="0" applyFont="0" applyFill="0" applyBorder="0" applyAlignment="0" applyProtection="0">
      <alignment vertical="center"/>
    </xf>
    <xf numFmtId="6" fontId="44" fillId="0" borderId="0" applyFont="0" applyFill="0" applyBorder="0" applyAlignment="0" applyProtection="0">
      <alignment vertical="center"/>
    </xf>
    <xf numFmtId="6" fontId="44" fillId="0" borderId="0" applyFont="0" applyFill="0" applyBorder="0" applyAlignment="0" applyProtection="0">
      <alignment vertical="center"/>
    </xf>
    <xf numFmtId="6" fontId="44" fillId="0" borderId="0" applyFont="0" applyFill="0" applyBorder="0" applyAlignment="0" applyProtection="0">
      <alignment vertical="center"/>
    </xf>
    <xf numFmtId="178" fontId="37" fillId="0" borderId="0" applyFill="0" applyBorder="0" applyProtection="0">
      <alignment horizontal="center" vertical="center"/>
    </xf>
    <xf numFmtId="178" fontId="37" fillId="0" borderId="22" applyFill="0" applyBorder="0" applyProtection="0">
      <alignment horizontal="center"/>
    </xf>
    <xf numFmtId="0" fontId="35" fillId="7" borderId="15" applyNumberFormat="0" applyAlignment="0" applyProtection="0">
      <alignment vertical="center"/>
    </xf>
    <xf numFmtId="0" fontId="89" fillId="7" borderId="15" applyNumberFormat="0" applyAlignment="0" applyProtection="0">
      <alignment vertical="center"/>
    </xf>
    <xf numFmtId="0" fontId="35" fillId="7" borderId="15" applyNumberFormat="0" applyAlignment="0" applyProtection="0">
      <alignment vertical="center"/>
    </xf>
    <xf numFmtId="0" fontId="89" fillId="7" borderId="15" applyNumberFormat="0" applyAlignment="0" applyProtection="0">
      <alignment vertical="center"/>
    </xf>
    <xf numFmtId="0" fontId="89" fillId="7" borderId="15" applyNumberFormat="0" applyAlignment="0" applyProtection="0">
      <alignment vertical="center"/>
    </xf>
    <xf numFmtId="0" fontId="35" fillId="7" borderId="15" applyNumberFormat="0" applyAlignment="0" applyProtection="0">
      <alignment vertical="center"/>
    </xf>
    <xf numFmtId="0" fontId="35" fillId="7" borderId="15" applyNumberFormat="0" applyAlignment="0" applyProtection="0">
      <alignment vertical="center"/>
    </xf>
    <xf numFmtId="0" fontId="35" fillId="7" borderId="15" applyNumberFormat="0" applyAlignment="0" applyProtection="0">
      <alignment vertical="center"/>
    </xf>
    <xf numFmtId="0" fontId="89" fillId="7" borderId="15" applyNumberFormat="0" applyAlignment="0" applyProtection="0">
      <alignment vertical="center"/>
    </xf>
    <xf numFmtId="0" fontId="89" fillId="7" borderId="15" applyNumberFormat="0" applyAlignment="0" applyProtection="0">
      <alignment vertical="center"/>
    </xf>
    <xf numFmtId="0" fontId="89" fillId="7" borderId="15" applyNumberFormat="0" applyAlignment="0" applyProtection="0">
      <alignment vertical="center"/>
    </xf>
    <xf numFmtId="0" fontId="89" fillId="7" borderId="15" applyNumberFormat="0" applyAlignment="0" applyProtection="0">
      <alignment vertical="center"/>
    </xf>
    <xf numFmtId="0" fontId="35" fillId="7" borderId="15" applyNumberFormat="0" applyAlignment="0" applyProtection="0">
      <alignment vertical="center"/>
    </xf>
    <xf numFmtId="0" fontId="35" fillId="7" borderId="15" applyNumberFormat="0" applyAlignment="0" applyProtection="0">
      <alignment vertical="center"/>
    </xf>
    <xf numFmtId="0" fontId="35" fillId="7" borderId="15" applyNumberFormat="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9" fillId="0" borderId="0">
      <alignment vertical="center"/>
    </xf>
    <xf numFmtId="0" fontId="49" fillId="0" borderId="0">
      <alignment vertical="center"/>
    </xf>
    <xf numFmtId="0" fontId="4" fillId="0" borderId="0">
      <alignment vertical="center"/>
    </xf>
    <xf numFmtId="0" fontId="49" fillId="0" borderId="0">
      <alignment vertical="center"/>
    </xf>
    <xf numFmtId="0" fontId="49"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9" fillId="0" borderId="0">
      <alignment vertical="center"/>
    </xf>
    <xf numFmtId="0" fontId="49" fillId="0" borderId="0">
      <alignment vertical="center"/>
    </xf>
    <xf numFmtId="0" fontId="4" fillId="0" borderId="0">
      <alignment vertical="center"/>
    </xf>
    <xf numFmtId="0" fontId="4" fillId="0" borderId="0">
      <alignment vertical="center"/>
    </xf>
    <xf numFmtId="0" fontId="1" fillId="0" borderId="0"/>
    <xf numFmtId="0" fontId="1" fillId="0" borderId="0"/>
    <xf numFmtId="0" fontId="4" fillId="0" borderId="0">
      <alignment vertical="center"/>
    </xf>
    <xf numFmtId="0" fontId="1"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42" fillId="0" borderId="0">
      <alignment vertical="center"/>
    </xf>
    <xf numFmtId="0" fontId="42" fillId="0" borderId="0">
      <alignment vertical="center"/>
    </xf>
    <xf numFmtId="0" fontId="7" fillId="0" borderId="0">
      <alignment vertical="center"/>
    </xf>
    <xf numFmtId="0" fontId="42" fillId="0" borderId="0">
      <alignment vertical="center"/>
    </xf>
    <xf numFmtId="0" fontId="42" fillId="0" borderId="0">
      <alignment vertical="center"/>
    </xf>
    <xf numFmtId="0" fontId="4" fillId="0" borderId="0">
      <alignment vertical="center"/>
    </xf>
    <xf numFmtId="0" fontId="4" fillId="0" borderId="0">
      <alignment vertical="center"/>
    </xf>
    <xf numFmtId="0" fontId="4" fillId="0" borderId="0">
      <alignment vertical="center"/>
    </xf>
    <xf numFmtId="0" fontId="42" fillId="0" borderId="0">
      <alignment vertical="center"/>
    </xf>
    <xf numFmtId="0" fontId="5"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xf numFmtId="0" fontId="1" fillId="0" borderId="0"/>
    <xf numFmtId="0" fontId="4" fillId="0" borderId="0">
      <alignment vertical="center"/>
    </xf>
    <xf numFmtId="0" fontId="1" fillId="0" borderId="0"/>
    <xf numFmtId="0" fontId="4" fillId="0" borderId="0">
      <alignment vertical="center"/>
    </xf>
    <xf numFmtId="0" fontId="57" fillId="0" borderId="0"/>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57" fillId="0" borderId="0">
      <alignment vertical="center"/>
    </xf>
    <xf numFmtId="0" fontId="57" fillId="0" borderId="0">
      <alignment vertical="center"/>
    </xf>
    <xf numFmtId="0" fontId="90" fillId="0" borderId="0">
      <alignment vertical="center"/>
    </xf>
    <xf numFmtId="0" fontId="90" fillId="0" borderId="0">
      <alignment vertical="center"/>
    </xf>
    <xf numFmtId="0" fontId="1" fillId="0" borderId="0"/>
    <xf numFmtId="0" fontId="4" fillId="0" borderId="0">
      <alignment vertical="center"/>
    </xf>
    <xf numFmtId="0" fontId="1" fillId="0" borderId="0"/>
    <xf numFmtId="0" fontId="4" fillId="0" borderId="0">
      <alignment vertical="center"/>
    </xf>
    <xf numFmtId="0" fontId="4" fillId="0" borderId="0">
      <alignment vertical="center"/>
    </xf>
    <xf numFmtId="0" fontId="1" fillId="0" borderId="0"/>
    <xf numFmtId="0" fontId="4" fillId="0" borderId="0">
      <alignment vertical="center"/>
    </xf>
    <xf numFmtId="0" fontId="4" fillId="0" borderId="0">
      <alignment vertical="center"/>
    </xf>
    <xf numFmtId="0" fontId="1" fillId="0" borderId="0"/>
    <xf numFmtId="0" fontId="4" fillId="0" borderId="0">
      <alignment vertical="center"/>
    </xf>
    <xf numFmtId="0" fontId="4" fillId="0" borderId="0">
      <alignment vertical="center"/>
    </xf>
    <xf numFmtId="0" fontId="4" fillId="0" borderId="0">
      <alignment vertical="center"/>
    </xf>
    <xf numFmtId="0" fontId="42" fillId="0" borderId="0">
      <alignment vertical="center"/>
    </xf>
    <xf numFmtId="0" fontId="42"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2" fillId="0" borderId="0">
      <alignment vertical="center"/>
    </xf>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10" fillId="0" borderId="0">
      <alignment vertical="center"/>
    </xf>
    <xf numFmtId="0" fontId="4" fillId="0" borderId="0">
      <alignment vertical="center"/>
    </xf>
    <xf numFmtId="0" fontId="4" fillId="0" borderId="0">
      <alignment vertical="center"/>
    </xf>
    <xf numFmtId="0" fontId="4" fillId="0" borderId="0">
      <alignment vertical="center"/>
    </xf>
    <xf numFmtId="0" fontId="10" fillId="0" borderId="0">
      <alignment vertical="center"/>
    </xf>
    <xf numFmtId="0" fontId="1" fillId="0" borderId="0">
      <alignment vertical="center"/>
    </xf>
    <xf numFmtId="0" fontId="1" fillId="0" borderId="0">
      <alignment vertical="center"/>
    </xf>
    <xf numFmtId="0" fontId="10" fillId="0" borderId="0">
      <alignment vertical="center"/>
    </xf>
    <xf numFmtId="0" fontId="10" fillId="0" borderId="0">
      <alignment vertical="center"/>
    </xf>
    <xf numFmtId="0" fontId="1" fillId="0" borderId="0">
      <alignment vertical="center"/>
    </xf>
    <xf numFmtId="0" fontId="10" fillId="0" borderId="0">
      <alignment vertical="center"/>
    </xf>
    <xf numFmtId="0" fontId="10" fillId="0" borderId="0">
      <alignment vertical="center"/>
    </xf>
    <xf numFmtId="0" fontId="1" fillId="0" borderId="0">
      <alignment vertical="center"/>
    </xf>
    <xf numFmtId="0" fontId="1" fillId="0" borderId="0">
      <alignment vertical="center"/>
    </xf>
    <xf numFmtId="0" fontId="4" fillId="0" borderId="0">
      <alignment vertical="center"/>
    </xf>
    <xf numFmtId="0" fontId="44" fillId="0" borderId="0">
      <alignment vertical="center"/>
    </xf>
    <xf numFmtId="0" fontId="1" fillId="0" borderId="0"/>
    <xf numFmtId="0" fontId="44" fillId="0" borderId="0">
      <alignment vertical="center"/>
    </xf>
    <xf numFmtId="0" fontId="1" fillId="0" borderId="0">
      <alignment vertical="center"/>
    </xf>
    <xf numFmtId="0" fontId="1" fillId="0" borderId="0">
      <alignment vertical="center"/>
    </xf>
    <xf numFmtId="0" fontId="42" fillId="0" borderId="0">
      <alignment vertical="center"/>
    </xf>
    <xf numFmtId="0" fontId="42" fillId="0" borderId="0">
      <alignment vertical="center"/>
    </xf>
    <xf numFmtId="0" fontId="42" fillId="0" borderId="0">
      <alignment vertical="center"/>
    </xf>
    <xf numFmtId="0" fontId="91" fillId="0" borderId="0"/>
    <xf numFmtId="0" fontId="42" fillId="0" borderId="0">
      <alignment vertical="center"/>
    </xf>
    <xf numFmtId="0" fontId="1" fillId="0" borderId="0">
      <alignment vertical="center"/>
    </xf>
    <xf numFmtId="0" fontId="1" fillId="0" borderId="0">
      <alignment vertical="center"/>
    </xf>
    <xf numFmtId="0" fontId="42" fillId="0" borderId="0">
      <alignment vertical="center"/>
    </xf>
    <xf numFmtId="0" fontId="4" fillId="0" borderId="0"/>
    <xf numFmtId="0" fontId="4" fillId="0" borderId="0"/>
    <xf numFmtId="0" fontId="42" fillId="0" borderId="0">
      <alignment vertical="center"/>
    </xf>
    <xf numFmtId="0" fontId="42" fillId="0" borderId="0">
      <alignment vertical="center"/>
    </xf>
    <xf numFmtId="0" fontId="4" fillId="0" borderId="0"/>
    <xf numFmtId="0" fontId="4" fillId="0" borderId="0"/>
    <xf numFmtId="0" fontId="42" fillId="0" borderId="0">
      <alignment vertical="center"/>
    </xf>
    <xf numFmtId="0" fontId="42" fillId="0" borderId="0">
      <alignment vertical="center"/>
    </xf>
    <xf numFmtId="0" fontId="42" fillId="0" borderId="0">
      <alignment vertical="center"/>
    </xf>
    <xf numFmtId="0" fontId="4" fillId="0" borderId="0"/>
    <xf numFmtId="0" fontId="42" fillId="0" borderId="0">
      <alignment vertical="center"/>
    </xf>
    <xf numFmtId="0" fontId="4" fillId="0" borderId="0"/>
    <xf numFmtId="0" fontId="4" fillId="0" borderId="0"/>
    <xf numFmtId="0" fontId="4" fillId="0" borderId="0"/>
    <xf numFmtId="0" fontId="4" fillId="0" borderId="0"/>
    <xf numFmtId="0" fontId="4" fillId="0" borderId="0"/>
    <xf numFmtId="0" fontId="42" fillId="0" borderId="0">
      <alignment vertical="center"/>
    </xf>
    <xf numFmtId="0" fontId="42" fillId="0" borderId="0">
      <alignment vertical="center"/>
    </xf>
    <xf numFmtId="0" fontId="4" fillId="0" borderId="0"/>
    <xf numFmtId="0" fontId="1" fillId="0" borderId="0">
      <alignment vertical="center"/>
    </xf>
    <xf numFmtId="0" fontId="1" fillId="0" borderId="0">
      <alignment vertical="center"/>
    </xf>
    <xf numFmtId="0" fontId="4" fillId="0" borderId="0"/>
    <xf numFmtId="0" fontId="1" fillId="0" borderId="0">
      <alignment vertical="center"/>
    </xf>
    <xf numFmtId="0" fontId="4" fillId="0" borderId="0">
      <alignment vertical="center"/>
    </xf>
    <xf numFmtId="0" fontId="7" fillId="0" borderId="0">
      <alignment vertical="center"/>
    </xf>
    <xf numFmtId="0" fontId="4" fillId="0" borderId="0">
      <alignment vertical="center"/>
    </xf>
    <xf numFmtId="0" fontId="1" fillId="0" borderId="0">
      <alignment vertical="center"/>
    </xf>
    <xf numFmtId="0" fontId="1" fillId="0" borderId="0">
      <alignment vertical="center"/>
    </xf>
    <xf numFmtId="0" fontId="42" fillId="0" borderId="0">
      <alignment vertical="center"/>
    </xf>
    <xf numFmtId="0" fontId="42" fillId="0" borderId="0">
      <alignment vertical="center"/>
    </xf>
    <xf numFmtId="0" fontId="1" fillId="0" borderId="0"/>
    <xf numFmtId="0" fontId="1"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91" fillId="0" borderId="0"/>
    <xf numFmtId="0" fontId="91" fillId="0" borderId="0"/>
    <xf numFmtId="0" fontId="1" fillId="0" borderId="0"/>
    <xf numFmtId="49" fontId="57" fillId="0" borderId="0">
      <alignment vertical="top"/>
    </xf>
    <xf numFmtId="193" fontId="92" fillId="0" borderId="0"/>
    <xf numFmtId="193" fontId="92" fillId="0" borderId="0"/>
    <xf numFmtId="0" fontId="93" fillId="0" borderId="0"/>
    <xf numFmtId="0" fontId="80" fillId="0" borderId="0" applyNumberFormat="0" applyFont="0" applyBorder="0" applyAlignment="0" applyProtection="0"/>
    <xf numFmtId="0" fontId="80" fillId="37" borderId="0" applyNumberFormat="0" applyFont="0" applyBorder="0" applyAlignment="0" applyProtection="0"/>
    <xf numFmtId="0" fontId="36" fillId="4" borderId="0" applyNumberFormat="0" applyBorder="0" applyAlignment="0" applyProtection="0">
      <alignment vertical="center"/>
    </xf>
    <xf numFmtId="0" fontId="94" fillId="4" borderId="0" applyNumberFormat="0" applyBorder="0" applyAlignment="0" applyProtection="0">
      <alignment vertical="center"/>
    </xf>
    <xf numFmtId="0" fontId="36" fillId="4" borderId="0" applyNumberFormat="0" applyBorder="0" applyAlignment="0" applyProtection="0">
      <alignment vertical="center"/>
    </xf>
    <xf numFmtId="0" fontId="94" fillId="4" borderId="0" applyNumberFormat="0" applyBorder="0" applyAlignment="0" applyProtection="0">
      <alignment vertical="center"/>
    </xf>
    <xf numFmtId="0" fontId="94" fillId="4" borderId="0" applyNumberFormat="0" applyBorder="0" applyAlignment="0" applyProtection="0">
      <alignment vertical="center"/>
    </xf>
    <xf numFmtId="0" fontId="36" fillId="4" borderId="0" applyNumberFormat="0" applyBorder="0" applyAlignment="0" applyProtection="0">
      <alignment vertical="center"/>
    </xf>
    <xf numFmtId="0" fontId="36" fillId="4" borderId="0" applyNumberFormat="0" applyBorder="0" applyAlignment="0" applyProtection="0">
      <alignment vertical="center"/>
    </xf>
    <xf numFmtId="0" fontId="36" fillId="4" borderId="0" applyNumberFormat="0" applyBorder="0" applyAlignment="0" applyProtection="0">
      <alignment vertical="center"/>
    </xf>
    <xf numFmtId="0" fontId="94" fillId="4" borderId="0" applyNumberFormat="0" applyBorder="0" applyAlignment="0" applyProtection="0">
      <alignment vertical="center"/>
    </xf>
    <xf numFmtId="0" fontId="94" fillId="4" borderId="0" applyNumberFormat="0" applyBorder="0" applyAlignment="0" applyProtection="0">
      <alignment vertical="center"/>
    </xf>
    <xf numFmtId="0" fontId="94" fillId="4" borderId="0" applyNumberFormat="0" applyBorder="0" applyAlignment="0" applyProtection="0">
      <alignment vertical="center"/>
    </xf>
    <xf numFmtId="0" fontId="94" fillId="4" borderId="0" applyNumberFormat="0" applyBorder="0" applyAlignment="0" applyProtection="0">
      <alignment vertical="center"/>
    </xf>
    <xf numFmtId="0" fontId="36" fillId="4" borderId="0" applyNumberFormat="0" applyBorder="0" applyAlignment="0" applyProtection="0">
      <alignment vertical="center"/>
    </xf>
    <xf numFmtId="0" fontId="36" fillId="4" borderId="0" applyNumberFormat="0" applyBorder="0" applyAlignment="0" applyProtection="0">
      <alignment vertical="center"/>
    </xf>
    <xf numFmtId="0" fontId="36" fillId="4" borderId="0" applyNumberFormat="0" applyBorder="0" applyAlignment="0" applyProtection="0">
      <alignment vertical="center"/>
    </xf>
    <xf numFmtId="0" fontId="36" fillId="4" borderId="0" applyNumberFormat="0" applyBorder="0" applyAlignment="0" applyProtection="0">
      <alignment vertical="center"/>
    </xf>
    <xf numFmtId="0" fontId="95" fillId="0" borderId="0"/>
    <xf numFmtId="0" fontId="1" fillId="0" borderId="0">
      <alignment vertical="center"/>
    </xf>
    <xf numFmtId="0" fontId="1" fillId="0" borderId="0"/>
  </cellStyleXfs>
  <cellXfs count="329">
    <xf numFmtId="0" fontId="0" fillId="0" borderId="0" xfId="0">
      <alignment vertical="center"/>
    </xf>
    <xf numFmtId="0" fontId="6" fillId="38" borderId="0" xfId="1051" applyFont="1" applyFill="1"/>
    <xf numFmtId="0" fontId="7" fillId="38" borderId="0" xfId="0" applyFont="1" applyFill="1" applyAlignment="1">
      <alignment horizontal="right" vertical="center"/>
    </xf>
    <xf numFmtId="0" fontId="6" fillId="38" borderId="24" xfId="1051" applyFont="1" applyFill="1" applyBorder="1"/>
    <xf numFmtId="0" fontId="7" fillId="38" borderId="25" xfId="1051" applyFont="1" applyFill="1" applyBorder="1" applyAlignment="1">
      <alignment vertical="center" wrapText="1"/>
    </xf>
    <xf numFmtId="0" fontId="7" fillId="38" borderId="26" xfId="1051" applyFont="1" applyFill="1" applyBorder="1" applyAlignment="1">
      <alignment vertical="center" wrapText="1"/>
    </xf>
    <xf numFmtId="0" fontId="7" fillId="38" borderId="1" xfId="1051" applyFont="1" applyFill="1" applyBorder="1" applyAlignment="1">
      <alignment vertical="center" wrapText="1"/>
    </xf>
    <xf numFmtId="0" fontId="11" fillId="38" borderId="27" xfId="1051" applyFont="1" applyFill="1" applyBorder="1" applyAlignment="1"/>
    <xf numFmtId="0" fontId="11" fillId="38" borderId="28" xfId="1051" applyFont="1" applyFill="1" applyBorder="1" applyAlignment="1"/>
    <xf numFmtId="0" fontId="11" fillId="38" borderId="29" xfId="1051" applyFont="1" applyFill="1" applyBorder="1" applyAlignment="1"/>
    <xf numFmtId="0" fontId="12" fillId="38" borderId="25" xfId="1051" applyFont="1" applyFill="1" applyBorder="1" applyAlignment="1">
      <alignment vertical="center"/>
    </xf>
    <xf numFmtId="0" fontId="11" fillId="38" borderId="0" xfId="1051" applyFont="1" applyFill="1" applyAlignment="1">
      <alignment horizontal="right"/>
    </xf>
    <xf numFmtId="0" fontId="11" fillId="38" borderId="0" xfId="1051" applyFont="1" applyFill="1"/>
    <xf numFmtId="176" fontId="7" fillId="38" borderId="30" xfId="1051" applyNumberFormat="1" applyFont="1" applyFill="1" applyBorder="1" applyAlignment="1">
      <alignment vertical="center"/>
    </xf>
    <xf numFmtId="0" fontId="7" fillId="38" borderId="0" xfId="0" applyFont="1" applyFill="1">
      <alignment vertical="center"/>
    </xf>
    <xf numFmtId="0" fontId="17" fillId="38" borderId="0" xfId="0" applyFont="1" applyFill="1">
      <alignment vertical="center"/>
    </xf>
    <xf numFmtId="0" fontId="7" fillId="38" borderId="10" xfId="0" applyFont="1" applyFill="1" applyBorder="1">
      <alignment vertical="center"/>
    </xf>
    <xf numFmtId="0" fontId="7" fillId="38" borderId="22" xfId="0" applyFont="1" applyFill="1" applyBorder="1">
      <alignment vertical="center"/>
    </xf>
    <xf numFmtId="0" fontId="7" fillId="38" borderId="31" xfId="0" applyFont="1" applyFill="1" applyBorder="1">
      <alignment vertical="center"/>
    </xf>
    <xf numFmtId="0" fontId="7" fillId="38" borderId="32" xfId="0" applyFont="1" applyFill="1" applyBorder="1" applyAlignment="1">
      <alignment horizontal="center" vertical="center"/>
    </xf>
    <xf numFmtId="0" fontId="7" fillId="38" borderId="26" xfId="0" applyFont="1" applyFill="1" applyBorder="1" applyAlignment="1">
      <alignment horizontal="center" vertical="center"/>
    </xf>
    <xf numFmtId="0" fontId="7" fillId="38" borderId="33" xfId="0" applyFont="1" applyFill="1" applyBorder="1" applyAlignment="1">
      <alignment horizontal="center" vertical="center"/>
    </xf>
    <xf numFmtId="0" fontId="7" fillId="38" borderId="34" xfId="0" applyFont="1" applyFill="1" applyBorder="1" applyAlignment="1">
      <alignment horizontal="center" vertical="center"/>
    </xf>
    <xf numFmtId="0" fontId="7" fillId="38" borderId="35" xfId="0" applyFont="1" applyFill="1" applyBorder="1" applyAlignment="1">
      <alignment horizontal="center" vertical="center"/>
    </xf>
    <xf numFmtId="0" fontId="5" fillId="0" borderId="0" xfId="0" applyFont="1">
      <alignment vertical="center"/>
    </xf>
    <xf numFmtId="196" fontId="5" fillId="0" borderId="34" xfId="0" applyNumberFormat="1" applyFont="1" applyBorder="1" applyAlignment="1">
      <alignment horizontal="center" vertical="center"/>
    </xf>
    <xf numFmtId="0" fontId="97" fillId="38" borderId="0" xfId="0" applyFont="1" applyFill="1">
      <alignment vertical="center"/>
    </xf>
    <xf numFmtId="0" fontId="5" fillId="38" borderId="0" xfId="0" applyFont="1" applyFill="1">
      <alignment vertical="center"/>
    </xf>
    <xf numFmtId="0" fontId="5" fillId="38" borderId="10" xfId="0" applyFont="1" applyFill="1" applyBorder="1">
      <alignment vertical="center"/>
    </xf>
    <xf numFmtId="0" fontId="5" fillId="38" borderId="22" xfId="0" applyFont="1" applyFill="1" applyBorder="1">
      <alignment vertical="center"/>
    </xf>
    <xf numFmtId="0" fontId="5" fillId="38" borderId="31" xfId="0" applyFont="1" applyFill="1" applyBorder="1">
      <alignment vertical="center"/>
    </xf>
    <xf numFmtId="0" fontId="5" fillId="38" borderId="32" xfId="0" applyFont="1" applyFill="1" applyBorder="1" applyAlignment="1">
      <alignment horizontal="center" vertical="center"/>
    </xf>
    <xf numFmtId="196" fontId="5" fillId="38" borderId="26" xfId="0" applyNumberFormat="1" applyFont="1" applyFill="1" applyBorder="1" applyAlignment="1">
      <alignment horizontal="center" vertical="center"/>
    </xf>
    <xf numFmtId="0" fontId="5" fillId="38" borderId="26" xfId="0" applyFont="1" applyFill="1" applyBorder="1" applyAlignment="1">
      <alignment horizontal="center" vertical="center"/>
    </xf>
    <xf numFmtId="196" fontId="5" fillId="38" borderId="34" xfId="0" applyNumberFormat="1" applyFont="1" applyFill="1" applyBorder="1" applyAlignment="1">
      <alignment horizontal="center" vertical="center"/>
    </xf>
    <xf numFmtId="0" fontId="5" fillId="38" borderId="34" xfId="0" applyFont="1" applyFill="1" applyBorder="1" applyAlignment="1">
      <alignment horizontal="center" vertical="center"/>
    </xf>
    <xf numFmtId="0" fontId="5" fillId="0" borderId="37" xfId="0" applyFont="1" applyBorder="1" applyAlignment="1">
      <alignment horizontal="center" vertical="center" wrapText="1"/>
    </xf>
    <xf numFmtId="0" fontId="5" fillId="38" borderId="33" xfId="0" applyFont="1" applyFill="1" applyBorder="1" applyAlignment="1">
      <alignment horizontal="center" vertical="center"/>
    </xf>
    <xf numFmtId="0" fontId="5" fillId="0" borderId="38" xfId="0" applyFont="1" applyBorder="1" applyAlignment="1">
      <alignment horizontal="center" vertical="center"/>
    </xf>
    <xf numFmtId="196" fontId="5" fillId="38" borderId="35" xfId="0" applyNumberFormat="1" applyFont="1" applyFill="1" applyBorder="1" applyAlignment="1">
      <alignment horizontal="center" vertical="center"/>
    </xf>
    <xf numFmtId="0" fontId="5" fillId="38" borderId="35" xfId="0" applyFont="1" applyFill="1" applyBorder="1" applyAlignment="1">
      <alignment horizontal="center" vertical="center"/>
    </xf>
    <xf numFmtId="196" fontId="5" fillId="38" borderId="32" xfId="0" applyNumberFormat="1" applyFont="1" applyFill="1" applyBorder="1" applyAlignment="1">
      <alignment horizontal="center" vertical="center"/>
    </xf>
    <xf numFmtId="0" fontId="44" fillId="38" borderId="52" xfId="0" applyFont="1" applyFill="1" applyBorder="1" applyAlignment="1">
      <alignment horizontal="center" vertical="center" wrapText="1"/>
    </xf>
    <xf numFmtId="0" fontId="44" fillId="38" borderId="35" xfId="0" applyFont="1" applyFill="1" applyBorder="1" applyAlignment="1">
      <alignment horizontal="center" vertical="center" wrapText="1"/>
    </xf>
    <xf numFmtId="0" fontId="99" fillId="38" borderId="52" xfId="0" applyFont="1" applyFill="1" applyBorder="1" applyAlignment="1">
      <alignment horizontal="center" vertical="center"/>
    </xf>
    <xf numFmtId="0" fontId="99" fillId="38" borderId="53" xfId="0" applyFont="1" applyFill="1" applyBorder="1" applyAlignment="1">
      <alignment horizontal="center" vertical="center"/>
    </xf>
    <xf numFmtId="0" fontId="5" fillId="38" borderId="52" xfId="0" applyFont="1" applyFill="1" applyBorder="1" applyAlignment="1">
      <alignment horizontal="center" vertical="center"/>
    </xf>
    <xf numFmtId="0" fontId="5" fillId="38" borderId="53" xfId="0" applyFont="1" applyFill="1" applyBorder="1" applyAlignment="1">
      <alignment horizontal="center" vertical="center"/>
    </xf>
    <xf numFmtId="0" fontId="57" fillId="38" borderId="47" xfId="0" applyFont="1" applyFill="1" applyBorder="1" applyAlignment="1">
      <alignment horizontal="center" vertical="center"/>
    </xf>
    <xf numFmtId="0" fontId="96" fillId="0" borderId="43" xfId="0" applyFont="1" applyBorder="1" applyAlignment="1">
      <alignment horizontal="left" vertical="center" wrapText="1"/>
    </xf>
    <xf numFmtId="0" fontId="96" fillId="0" borderId="0" xfId="0" applyFont="1" applyAlignment="1">
      <alignment horizontal="left" vertical="center" wrapText="1"/>
    </xf>
    <xf numFmtId="0" fontId="5" fillId="38" borderId="36" xfId="0" applyFont="1" applyFill="1" applyBorder="1" applyAlignment="1">
      <alignment horizontal="center" vertical="center" wrapText="1"/>
    </xf>
    <xf numFmtId="0" fontId="5" fillId="38" borderId="32" xfId="0" applyFont="1" applyFill="1" applyBorder="1" applyAlignment="1">
      <alignment horizontal="center" vertical="center"/>
    </xf>
    <xf numFmtId="0" fontId="99" fillId="38" borderId="36" xfId="0" applyFont="1" applyFill="1" applyBorder="1" applyAlignment="1">
      <alignment horizontal="right" vertical="center"/>
    </xf>
    <xf numFmtId="0" fontId="99" fillId="38" borderId="4" xfId="0" applyFont="1" applyFill="1" applyBorder="1" applyAlignment="1">
      <alignment horizontal="right" vertical="center"/>
    </xf>
    <xf numFmtId="0" fontId="5" fillId="38" borderId="36" xfId="0" applyFont="1" applyFill="1" applyBorder="1" applyAlignment="1">
      <alignment horizontal="right" vertical="center"/>
    </xf>
    <xf numFmtId="0" fontId="5" fillId="38" borderId="4" xfId="0" applyFont="1" applyFill="1" applyBorder="1" applyAlignment="1">
      <alignment horizontal="right" vertical="center"/>
    </xf>
    <xf numFmtId="0" fontId="5" fillId="38" borderId="6" xfId="0" applyFont="1" applyFill="1" applyBorder="1" applyAlignment="1">
      <alignment horizontal="center" vertical="center"/>
    </xf>
    <xf numFmtId="0" fontId="5" fillId="38" borderId="35" xfId="0" applyFont="1" applyFill="1" applyBorder="1" applyAlignment="1">
      <alignment horizontal="center" vertical="center"/>
    </xf>
    <xf numFmtId="0" fontId="5" fillId="38" borderId="23" xfId="0" applyFont="1" applyFill="1" applyBorder="1" applyAlignment="1">
      <alignment horizontal="center" vertical="center"/>
    </xf>
    <xf numFmtId="0" fontId="99" fillId="38" borderId="48" xfId="0" applyFont="1" applyFill="1" applyBorder="1" applyAlignment="1">
      <alignment horizontal="right" vertical="center"/>
    </xf>
    <xf numFmtId="0" fontId="99" fillId="38" borderId="25" xfId="0" applyFont="1" applyFill="1" applyBorder="1" applyAlignment="1">
      <alignment horizontal="right" vertical="center"/>
    </xf>
    <xf numFmtId="0" fontId="5" fillId="38" borderId="48" xfId="0" applyFont="1" applyFill="1" applyBorder="1" applyAlignment="1">
      <alignment horizontal="right" vertical="center"/>
    </xf>
    <xf numFmtId="0" fontId="5" fillId="38" borderId="25" xfId="0" applyFont="1" applyFill="1" applyBorder="1" applyAlignment="1">
      <alignment horizontal="right" vertical="center"/>
    </xf>
    <xf numFmtId="0" fontId="5" fillId="0" borderId="49" xfId="0" applyFont="1" applyBorder="1" applyAlignment="1">
      <alignment horizontal="center" vertical="center" wrapText="1"/>
    </xf>
    <xf numFmtId="0" fontId="5" fillId="0" borderId="50" xfId="0" applyFont="1" applyBorder="1" applyAlignment="1">
      <alignment horizontal="center" vertical="center" wrapText="1"/>
    </xf>
    <xf numFmtId="0" fontId="5" fillId="0" borderId="39" xfId="0" applyFont="1" applyBorder="1" applyAlignment="1">
      <alignment horizontal="right" vertical="center"/>
    </xf>
    <xf numFmtId="0" fontId="5" fillId="0" borderId="40" xfId="0" applyFont="1" applyBorder="1" applyAlignment="1">
      <alignment horizontal="right" vertical="center"/>
    </xf>
    <xf numFmtId="0" fontId="5" fillId="38" borderId="51" xfId="0" applyFont="1" applyFill="1" applyBorder="1" applyAlignment="1">
      <alignment horizontal="center" vertical="center" wrapText="1"/>
    </xf>
    <xf numFmtId="0" fontId="5" fillId="38" borderId="51" xfId="0" applyFont="1" applyFill="1" applyBorder="1" applyAlignment="1">
      <alignment horizontal="center" vertical="center"/>
    </xf>
    <xf numFmtId="0" fontId="99" fillId="38" borderId="39" xfId="0" applyFont="1" applyFill="1" applyBorder="1" applyAlignment="1">
      <alignment horizontal="right" vertical="center" wrapText="1"/>
    </xf>
    <xf numFmtId="0" fontId="99" fillId="38" borderId="40" xfId="0" applyFont="1" applyFill="1" applyBorder="1" applyAlignment="1">
      <alignment horizontal="right" vertical="center"/>
    </xf>
    <xf numFmtId="0" fontId="5" fillId="38" borderId="39" xfId="0" applyFont="1" applyFill="1" applyBorder="1" applyAlignment="1">
      <alignment horizontal="right" vertical="center"/>
    </xf>
    <xf numFmtId="0" fontId="5" fillId="38" borderId="40" xfId="0" applyFont="1" applyFill="1" applyBorder="1" applyAlignment="1">
      <alignment horizontal="right" vertical="center"/>
    </xf>
    <xf numFmtId="0" fontId="5" fillId="38" borderId="46" xfId="0" applyFont="1" applyFill="1" applyBorder="1" applyAlignment="1">
      <alignment horizontal="right" vertical="center"/>
    </xf>
    <xf numFmtId="0" fontId="5" fillId="38" borderId="30" xfId="0" applyFont="1" applyFill="1" applyBorder="1" applyAlignment="1">
      <alignment horizontal="right" vertical="center"/>
    </xf>
    <xf numFmtId="0" fontId="5" fillId="0" borderId="46" xfId="0" applyFont="1" applyBorder="1" applyAlignment="1">
      <alignment horizontal="right" vertical="center"/>
    </xf>
    <xf numFmtId="0" fontId="5" fillId="0" borderId="30" xfId="0" applyFont="1" applyBorder="1" applyAlignment="1">
      <alignment horizontal="right" vertical="center"/>
    </xf>
    <xf numFmtId="0" fontId="5" fillId="38" borderId="41" xfId="0" applyFont="1" applyFill="1" applyBorder="1" applyAlignment="1">
      <alignment horizontal="center" vertical="center"/>
    </xf>
    <xf numFmtId="0" fontId="5" fillId="38" borderId="10" xfId="0" applyFont="1" applyFill="1" applyBorder="1" applyAlignment="1">
      <alignment horizontal="center" vertical="center" wrapText="1"/>
    </xf>
    <xf numFmtId="0" fontId="5" fillId="38" borderId="44" xfId="0" applyFont="1" applyFill="1" applyBorder="1" applyAlignment="1">
      <alignment horizontal="center" vertical="center"/>
    </xf>
    <xf numFmtId="0" fontId="5" fillId="38" borderId="22" xfId="0" applyFont="1" applyFill="1" applyBorder="1" applyAlignment="1">
      <alignment horizontal="center" vertical="center"/>
    </xf>
    <xf numFmtId="0" fontId="5" fillId="38" borderId="38" xfId="0" applyFont="1" applyFill="1" applyBorder="1" applyAlignment="1">
      <alignment horizontal="center" vertical="center"/>
    </xf>
    <xf numFmtId="0" fontId="5" fillId="38" borderId="31" xfId="0" applyFont="1" applyFill="1" applyBorder="1" applyAlignment="1">
      <alignment horizontal="center" vertical="center"/>
    </xf>
    <xf numFmtId="0" fontId="5" fillId="38" borderId="45" xfId="0" applyFont="1" applyFill="1" applyBorder="1" applyAlignment="1">
      <alignment horizontal="center" vertical="center"/>
    </xf>
    <xf numFmtId="0" fontId="5" fillId="38" borderId="43" xfId="0" applyFont="1" applyFill="1" applyBorder="1" applyAlignment="1">
      <alignment horizontal="left" vertical="center"/>
    </xf>
    <xf numFmtId="0" fontId="5" fillId="38" borderId="44" xfId="0" applyFont="1" applyFill="1" applyBorder="1" applyAlignment="1">
      <alignment horizontal="left" vertical="center"/>
    </xf>
    <xf numFmtId="0" fontId="5" fillId="38" borderId="0" xfId="0" applyFont="1" applyFill="1" applyBorder="1" applyAlignment="1">
      <alignment horizontal="left" vertical="center"/>
    </xf>
    <xf numFmtId="0" fontId="5" fillId="38" borderId="38" xfId="0" applyFont="1" applyFill="1" applyBorder="1" applyAlignment="1">
      <alignment horizontal="left" vertical="center"/>
    </xf>
    <xf numFmtId="0" fontId="5" fillId="38" borderId="24" xfId="0" applyFont="1" applyFill="1" applyBorder="1" applyAlignment="1">
      <alignment horizontal="left" vertical="center"/>
    </xf>
    <xf numFmtId="0" fontId="5" fillId="38" borderId="45" xfId="0" applyFont="1" applyFill="1" applyBorder="1" applyAlignment="1">
      <alignment horizontal="left" vertical="center"/>
    </xf>
    <xf numFmtId="0" fontId="5" fillId="38" borderId="36" xfId="0" applyFont="1" applyFill="1" applyBorder="1" applyAlignment="1">
      <alignment horizontal="center" vertical="center"/>
    </xf>
    <xf numFmtId="0" fontId="5" fillId="38" borderId="4" xfId="0" applyFont="1" applyFill="1" applyBorder="1" applyAlignment="1">
      <alignment horizontal="center" vertical="center"/>
    </xf>
    <xf numFmtId="0" fontId="15" fillId="38" borderId="6" xfId="0" applyFont="1" applyFill="1" applyBorder="1" applyAlignment="1">
      <alignment horizontal="center" vertical="center"/>
    </xf>
    <xf numFmtId="0" fontId="97" fillId="38" borderId="0" xfId="0" applyFont="1" applyFill="1" applyAlignment="1">
      <alignment horizontal="right" vertical="center"/>
    </xf>
    <xf numFmtId="0" fontId="98" fillId="38" borderId="0" xfId="0" applyFont="1" applyFill="1" applyAlignment="1">
      <alignment horizontal="center"/>
    </xf>
    <xf numFmtId="0" fontId="5" fillId="38" borderId="0" xfId="0" applyFont="1" applyFill="1" applyAlignment="1">
      <alignment horizontal="left" vertical="center" wrapText="1"/>
    </xf>
    <xf numFmtId="0" fontId="5" fillId="38" borderId="10" xfId="0" applyFont="1" applyFill="1" applyBorder="1" applyAlignment="1">
      <alignment horizontal="center" vertical="center"/>
    </xf>
    <xf numFmtId="0" fontId="5" fillId="38" borderId="43" xfId="0" applyFont="1" applyFill="1" applyBorder="1" applyAlignment="1">
      <alignment horizontal="center" vertical="center"/>
    </xf>
    <xf numFmtId="0" fontId="5" fillId="38" borderId="0" xfId="0" applyFont="1" applyFill="1" applyBorder="1" applyAlignment="1">
      <alignment horizontal="center" vertical="center"/>
    </xf>
    <xf numFmtId="0" fontId="5" fillId="38" borderId="0" xfId="0" applyFont="1" applyFill="1" applyAlignment="1">
      <alignment horizontal="left" vertical="center"/>
    </xf>
    <xf numFmtId="0" fontId="19" fillId="38" borderId="52" xfId="0" applyFont="1" applyFill="1" applyBorder="1" applyAlignment="1">
      <alignment horizontal="center" vertical="center" wrapText="1"/>
    </xf>
    <xf numFmtId="0" fontId="19" fillId="38" borderId="35" xfId="0" applyFont="1" applyFill="1" applyBorder="1" applyAlignment="1">
      <alignment horizontal="center" vertical="center" wrapText="1"/>
    </xf>
    <xf numFmtId="0" fontId="7" fillId="38" borderId="52" xfId="0" applyFont="1" applyFill="1" applyBorder="1" applyAlignment="1">
      <alignment horizontal="center" vertical="center"/>
    </xf>
    <xf numFmtId="0" fontId="7" fillId="38" borderId="53" xfId="0" applyFont="1" applyFill="1" applyBorder="1" applyAlignment="1">
      <alignment horizontal="center" vertical="center"/>
    </xf>
    <xf numFmtId="0" fontId="20" fillId="38" borderId="0" xfId="0" applyFont="1" applyFill="1" applyAlignment="1">
      <alignment horizontal="center" vertical="center"/>
    </xf>
    <xf numFmtId="0" fontId="7" fillId="38" borderId="36" xfId="0" applyFont="1" applyFill="1" applyBorder="1" applyAlignment="1">
      <alignment horizontal="center" vertical="center" wrapText="1"/>
    </xf>
    <xf numFmtId="0" fontId="7" fillId="38" borderId="32" xfId="0" applyFont="1" applyFill="1" applyBorder="1" applyAlignment="1">
      <alignment horizontal="center" vertical="center"/>
    </xf>
    <xf numFmtId="0" fontId="7" fillId="38" borderId="36" xfId="0" applyFont="1" applyFill="1" applyBorder="1" applyAlignment="1">
      <alignment horizontal="right" vertical="center"/>
    </xf>
    <xf numFmtId="0" fontId="7" fillId="38" borderId="4" xfId="0" applyFont="1" applyFill="1" applyBorder="1" applyAlignment="1">
      <alignment horizontal="right" vertical="center"/>
    </xf>
    <xf numFmtId="0" fontId="12" fillId="38" borderId="36" xfId="0" applyFont="1" applyFill="1" applyBorder="1" applyAlignment="1">
      <alignment horizontal="right" vertical="center"/>
    </xf>
    <xf numFmtId="0" fontId="12" fillId="38" borderId="4" xfId="0" applyFont="1" applyFill="1" applyBorder="1" applyAlignment="1">
      <alignment horizontal="right" vertical="center"/>
    </xf>
    <xf numFmtId="0" fontId="7" fillId="38" borderId="6" xfId="0" applyFont="1" applyFill="1" applyBorder="1" applyAlignment="1">
      <alignment horizontal="center" vertical="center"/>
    </xf>
    <xf numFmtId="0" fontId="8" fillId="38" borderId="47" xfId="0" applyFont="1" applyFill="1" applyBorder="1" applyAlignment="1">
      <alignment horizontal="center" vertical="center"/>
    </xf>
    <xf numFmtId="0" fontId="7" fillId="38" borderId="35" xfId="0" applyFont="1" applyFill="1" applyBorder="1" applyAlignment="1">
      <alignment horizontal="center" vertical="center"/>
    </xf>
    <xf numFmtId="0" fontId="7" fillId="38" borderId="46" xfId="0" applyFont="1" applyFill="1" applyBorder="1" applyAlignment="1">
      <alignment horizontal="right" vertical="center"/>
    </xf>
    <xf numFmtId="0" fontId="7" fillId="38" borderId="30" xfId="0" applyFont="1" applyFill="1" applyBorder="1" applyAlignment="1">
      <alignment horizontal="right" vertical="center"/>
    </xf>
    <xf numFmtId="0" fontId="7" fillId="38" borderId="42" xfId="0" applyFont="1" applyFill="1" applyBorder="1" applyAlignment="1">
      <alignment horizontal="center" vertical="center" wrapText="1"/>
    </xf>
    <xf numFmtId="0" fontId="7" fillId="38" borderId="42" xfId="0" applyFont="1" applyFill="1" applyBorder="1" applyAlignment="1">
      <alignment horizontal="center" vertical="center"/>
    </xf>
    <xf numFmtId="0" fontId="7" fillId="38" borderId="39" xfId="0" applyFont="1" applyFill="1" applyBorder="1" applyAlignment="1">
      <alignment horizontal="right" vertical="center" wrapText="1"/>
    </xf>
    <xf numFmtId="0" fontId="7" fillId="38" borderId="40" xfId="0" applyFont="1" applyFill="1" applyBorder="1" applyAlignment="1">
      <alignment horizontal="right" vertical="center"/>
    </xf>
    <xf numFmtId="0" fontId="7" fillId="38" borderId="39" xfId="0" applyFont="1" applyFill="1" applyBorder="1" applyAlignment="1">
      <alignment horizontal="right" vertical="center"/>
    </xf>
    <xf numFmtId="0" fontId="7" fillId="38" borderId="23" xfId="0" applyFont="1" applyFill="1" applyBorder="1" applyAlignment="1">
      <alignment horizontal="center" vertical="center"/>
    </xf>
    <xf numFmtId="0" fontId="12" fillId="38" borderId="48" xfId="0" applyFont="1" applyFill="1" applyBorder="1" applyAlignment="1">
      <alignment horizontal="right" vertical="center"/>
    </xf>
    <xf numFmtId="0" fontId="12" fillId="38" borderId="25" xfId="0" applyFont="1" applyFill="1" applyBorder="1" applyAlignment="1">
      <alignment horizontal="right" vertical="center"/>
    </xf>
    <xf numFmtId="0" fontId="6" fillId="38" borderId="6" xfId="0" applyFont="1" applyFill="1" applyBorder="1" applyAlignment="1">
      <alignment horizontal="center" vertical="center"/>
    </xf>
    <xf numFmtId="0" fontId="7" fillId="38" borderId="41" xfId="0" applyFont="1" applyFill="1" applyBorder="1" applyAlignment="1">
      <alignment horizontal="center" vertical="center"/>
    </xf>
    <xf numFmtId="0" fontId="12" fillId="38" borderId="36" xfId="0" applyFont="1" applyFill="1" applyBorder="1" applyAlignment="1">
      <alignment horizontal="center" vertical="center"/>
    </xf>
    <xf numFmtId="0" fontId="12" fillId="38" borderId="4" xfId="0" applyFont="1" applyFill="1" applyBorder="1" applyAlignment="1">
      <alignment horizontal="center" vertical="center"/>
    </xf>
    <xf numFmtId="0" fontId="12" fillId="38" borderId="32" xfId="0" applyFont="1" applyFill="1" applyBorder="1" applyAlignment="1">
      <alignment horizontal="center" vertical="center"/>
    </xf>
    <xf numFmtId="0" fontId="19" fillId="38" borderId="10" xfId="0" applyFont="1" applyFill="1" applyBorder="1" applyAlignment="1">
      <alignment horizontal="center" vertical="center" wrapText="1"/>
    </xf>
    <xf numFmtId="0" fontId="19" fillId="38" borderId="44" xfId="0" applyFont="1" applyFill="1" applyBorder="1" applyAlignment="1">
      <alignment horizontal="center" vertical="center" wrapText="1"/>
    </xf>
    <xf numFmtId="0" fontId="12" fillId="38" borderId="23" xfId="0" applyFont="1" applyFill="1" applyBorder="1" applyAlignment="1">
      <alignment horizontal="center" vertical="center"/>
    </xf>
    <xf numFmtId="0" fontId="19" fillId="38" borderId="6" xfId="0" applyFont="1" applyFill="1" applyBorder="1" applyAlignment="1">
      <alignment horizontal="center" vertical="center" wrapText="1"/>
    </xf>
    <xf numFmtId="0" fontId="19" fillId="38" borderId="6" xfId="0" applyFont="1" applyFill="1" applyBorder="1" applyAlignment="1">
      <alignment horizontal="center" vertical="center"/>
    </xf>
    <xf numFmtId="0" fontId="12" fillId="38" borderId="6" xfId="0" applyFont="1" applyFill="1" applyBorder="1" applyAlignment="1">
      <alignment horizontal="center" vertical="center"/>
    </xf>
    <xf numFmtId="0" fontId="7" fillId="38" borderId="36" xfId="0" applyFont="1" applyFill="1" applyBorder="1" applyAlignment="1">
      <alignment horizontal="center" vertical="center"/>
    </xf>
    <xf numFmtId="0" fontId="7" fillId="38" borderId="4" xfId="0" applyFont="1" applyFill="1" applyBorder="1" applyAlignment="1">
      <alignment horizontal="center" vertical="center"/>
    </xf>
    <xf numFmtId="0" fontId="7" fillId="38" borderId="10" xfId="0" applyFont="1" applyFill="1" applyBorder="1" applyAlignment="1">
      <alignment horizontal="center" vertical="center" wrapText="1"/>
    </xf>
    <xf numFmtId="0" fontId="7" fillId="38" borderId="44" xfId="0" applyFont="1" applyFill="1" applyBorder="1" applyAlignment="1">
      <alignment horizontal="center" vertical="center"/>
    </xf>
    <xf numFmtId="0" fontId="7" fillId="38" borderId="22" xfId="0" applyFont="1" applyFill="1" applyBorder="1" applyAlignment="1">
      <alignment horizontal="center" vertical="center"/>
    </xf>
    <xf numFmtId="0" fontId="7" fillId="38" borderId="38" xfId="0" applyFont="1" applyFill="1" applyBorder="1" applyAlignment="1">
      <alignment horizontal="center" vertical="center"/>
    </xf>
    <xf numFmtId="0" fontId="7" fillId="38" borderId="31" xfId="0" applyFont="1" applyFill="1" applyBorder="1" applyAlignment="1">
      <alignment horizontal="center" vertical="center"/>
    </xf>
    <xf numFmtId="0" fontId="7" fillId="38" borderId="45" xfId="0" applyFont="1" applyFill="1" applyBorder="1" applyAlignment="1">
      <alignment horizontal="center" vertical="center"/>
    </xf>
    <xf numFmtId="0" fontId="12" fillId="38" borderId="43" xfId="0" applyFont="1" applyFill="1" applyBorder="1" applyAlignment="1">
      <alignment horizontal="left" vertical="center"/>
    </xf>
    <xf numFmtId="0" fontId="12" fillId="38" borderId="44" xfId="0" applyFont="1" applyFill="1" applyBorder="1" applyAlignment="1">
      <alignment horizontal="left" vertical="center"/>
    </xf>
    <xf numFmtId="0" fontId="12" fillId="38" borderId="0" xfId="0" applyFont="1" applyFill="1" applyBorder="1" applyAlignment="1">
      <alignment horizontal="left" vertical="center"/>
    </xf>
    <xf numFmtId="0" fontId="12" fillId="38" borderId="38" xfId="0" applyFont="1" applyFill="1" applyBorder="1" applyAlignment="1">
      <alignment horizontal="left" vertical="center"/>
    </xf>
    <xf numFmtId="0" fontId="7" fillId="38" borderId="0" xfId="0" applyFont="1" applyFill="1" applyBorder="1" applyAlignment="1">
      <alignment horizontal="left" vertical="center"/>
    </xf>
    <xf numFmtId="0" fontId="7" fillId="38" borderId="38" xfId="0" applyFont="1" applyFill="1" applyBorder="1" applyAlignment="1">
      <alignment horizontal="left" vertical="center"/>
    </xf>
    <xf numFmtId="0" fontId="12" fillId="38" borderId="24" xfId="0" applyFont="1" applyFill="1" applyBorder="1" applyAlignment="1">
      <alignment horizontal="left" vertical="center"/>
    </xf>
    <xf numFmtId="0" fontId="12" fillId="38" borderId="45" xfId="0" applyFont="1" applyFill="1" applyBorder="1" applyAlignment="1">
      <alignment horizontal="left" vertical="center"/>
    </xf>
    <xf numFmtId="0" fontId="21" fillId="38" borderId="0" xfId="0" applyFont="1" applyFill="1" applyAlignment="1">
      <alignment horizontal="right" vertical="center"/>
    </xf>
    <xf numFmtId="0" fontId="18" fillId="38" borderId="0" xfId="0" applyFont="1" applyFill="1" applyAlignment="1">
      <alignment horizontal="center"/>
    </xf>
    <xf numFmtId="0" fontId="7" fillId="38" borderId="0" xfId="0" applyFont="1" applyFill="1" applyAlignment="1">
      <alignment horizontal="left" vertical="center" wrapText="1"/>
    </xf>
    <xf numFmtId="0" fontId="7" fillId="38" borderId="10" xfId="0" applyFont="1" applyFill="1" applyBorder="1" applyAlignment="1">
      <alignment horizontal="center" vertical="center"/>
    </xf>
    <xf numFmtId="0" fontId="7" fillId="38" borderId="43" xfId="0" applyFont="1" applyFill="1" applyBorder="1" applyAlignment="1">
      <alignment horizontal="center" vertical="center"/>
    </xf>
    <xf numFmtId="0" fontId="7" fillId="38" borderId="0" xfId="0" applyFont="1" applyFill="1" applyBorder="1" applyAlignment="1">
      <alignment horizontal="center" vertical="center"/>
    </xf>
    <xf numFmtId="0" fontId="7" fillId="38" borderId="24" xfId="0" applyFont="1" applyFill="1" applyBorder="1" applyAlignment="1">
      <alignment horizontal="left" vertical="center"/>
    </xf>
    <xf numFmtId="0" fontId="7" fillId="38" borderId="45" xfId="0" applyFont="1" applyFill="1" applyBorder="1" applyAlignment="1">
      <alignment horizontal="left" vertical="center"/>
    </xf>
    <xf numFmtId="0" fontId="8" fillId="38" borderId="46" xfId="1051" applyFont="1" applyFill="1" applyBorder="1" applyAlignment="1">
      <alignment horizontal="center"/>
    </xf>
    <xf numFmtId="0" fontId="8" fillId="38" borderId="30" xfId="1051" applyFont="1" applyFill="1" applyBorder="1" applyAlignment="1">
      <alignment horizontal="center"/>
    </xf>
    <xf numFmtId="0" fontId="8" fillId="38" borderId="33" xfId="1051" applyFont="1" applyFill="1" applyBorder="1" applyAlignment="1">
      <alignment horizontal="center"/>
    </xf>
    <xf numFmtId="0" fontId="6" fillId="38" borderId="46" xfId="1051" applyFont="1" applyFill="1" applyBorder="1" applyAlignment="1">
      <alignment horizontal="left"/>
    </xf>
    <xf numFmtId="0" fontId="6" fillId="38" borderId="30" xfId="1051" applyFont="1" applyFill="1" applyBorder="1" applyAlignment="1">
      <alignment horizontal="left"/>
    </xf>
    <xf numFmtId="0" fontId="6" fillId="38" borderId="33" xfId="1051" applyFont="1" applyFill="1" applyBorder="1" applyAlignment="1">
      <alignment horizontal="left"/>
    </xf>
    <xf numFmtId="0" fontId="6" fillId="38" borderId="25" xfId="1051" applyFont="1" applyFill="1" applyBorder="1" applyAlignment="1">
      <alignment horizontal="left" vertical="center"/>
    </xf>
    <xf numFmtId="0" fontId="6" fillId="38" borderId="26" xfId="1051" applyFont="1" applyFill="1" applyBorder="1" applyAlignment="1">
      <alignment horizontal="left" vertical="center"/>
    </xf>
    <xf numFmtId="0" fontId="6" fillId="38" borderId="48" xfId="1051" applyFont="1" applyFill="1" applyBorder="1" applyAlignment="1">
      <alignment horizontal="right" vertical="center"/>
    </xf>
    <xf numFmtId="0" fontId="6" fillId="38" borderId="25" xfId="1051" applyFont="1" applyFill="1" applyBorder="1" applyAlignment="1">
      <alignment horizontal="right" vertical="center"/>
    </xf>
    <xf numFmtId="176" fontId="11" fillId="38" borderId="25" xfId="1051" applyNumberFormat="1" applyFont="1" applyFill="1" applyBorder="1" applyAlignment="1">
      <alignment horizontal="center" vertical="center"/>
    </xf>
    <xf numFmtId="0" fontId="6" fillId="38" borderId="52" xfId="1051" applyFont="1" applyFill="1" applyBorder="1" applyAlignment="1">
      <alignment horizontal="left"/>
    </xf>
    <xf numFmtId="0" fontId="6" fillId="38" borderId="53" xfId="1051" applyFont="1" applyFill="1" applyBorder="1" applyAlignment="1">
      <alignment horizontal="left"/>
    </xf>
    <xf numFmtId="0" fontId="6" fillId="38" borderId="35" xfId="1051" applyFont="1" applyFill="1" applyBorder="1" applyAlignment="1">
      <alignment horizontal="left"/>
    </xf>
    <xf numFmtId="0" fontId="8" fillId="38" borderId="43" xfId="1051" applyFont="1" applyFill="1" applyBorder="1" applyAlignment="1">
      <alignment horizontal="left" vertical="center" wrapText="1"/>
    </xf>
    <xf numFmtId="0" fontId="8" fillId="38" borderId="0" xfId="1051" applyFont="1" applyFill="1" applyBorder="1" applyAlignment="1">
      <alignment horizontal="left" vertical="center" wrapText="1"/>
    </xf>
    <xf numFmtId="0" fontId="6" fillId="38" borderId="10" xfId="1051" applyFont="1" applyFill="1" applyBorder="1" applyAlignment="1">
      <alignment horizontal="center" vertical="center" wrapText="1" shrinkToFit="1"/>
    </xf>
    <xf numFmtId="0" fontId="6" fillId="38" borderId="43" xfId="1051" applyFont="1" applyFill="1" applyBorder="1" applyAlignment="1">
      <alignment horizontal="center" vertical="center" shrinkToFit="1"/>
    </xf>
    <xf numFmtId="0" fontId="6" fillId="38" borderId="44" xfId="1051" applyFont="1" applyFill="1" applyBorder="1" applyAlignment="1">
      <alignment horizontal="center" vertical="center" shrinkToFit="1"/>
    </xf>
    <xf numFmtId="0" fontId="6" fillId="38" borderId="31" xfId="1051" applyFont="1" applyFill="1" applyBorder="1" applyAlignment="1">
      <alignment horizontal="center" vertical="center" shrinkToFit="1"/>
    </xf>
    <xf numFmtId="0" fontId="6" fillId="38" borderId="24" xfId="1051" applyFont="1" applyFill="1" applyBorder="1" applyAlignment="1">
      <alignment horizontal="center" vertical="center" shrinkToFit="1"/>
    </xf>
    <xf numFmtId="0" fontId="6" fillId="38" borderId="45" xfId="1051" applyFont="1" applyFill="1" applyBorder="1" applyAlignment="1">
      <alignment horizontal="center" vertical="center" shrinkToFit="1"/>
    </xf>
    <xf numFmtId="0" fontId="7" fillId="38" borderId="48" xfId="1051" applyFont="1" applyFill="1" applyBorder="1" applyAlignment="1">
      <alignment horizontal="center" vertical="center" wrapText="1"/>
    </xf>
    <xf numFmtId="0" fontId="7" fillId="38" borderId="25" xfId="1051" applyFont="1" applyFill="1" applyBorder="1" applyAlignment="1">
      <alignment horizontal="center" vertical="center" wrapText="1"/>
    </xf>
    <xf numFmtId="0" fontId="7" fillId="38" borderId="1" xfId="1051" applyFont="1" applyFill="1" applyBorder="1" applyAlignment="1">
      <alignment horizontal="center" vertical="center" wrapText="1"/>
    </xf>
    <xf numFmtId="0" fontId="7" fillId="38" borderId="61" xfId="1051" applyFont="1" applyFill="1" applyBorder="1" applyAlignment="1">
      <alignment horizontal="center" vertical="center" wrapText="1"/>
    </xf>
    <xf numFmtId="0" fontId="7" fillId="38" borderId="52" xfId="1051" applyFont="1" applyFill="1" applyBorder="1" applyAlignment="1">
      <alignment horizontal="center" vertical="center" wrapText="1"/>
    </xf>
    <xf numFmtId="0" fontId="7" fillId="38" borderId="53" xfId="1051" applyFont="1" applyFill="1" applyBorder="1" applyAlignment="1">
      <alignment horizontal="center" vertical="center" wrapText="1"/>
    </xf>
    <xf numFmtId="0" fontId="7" fillId="38" borderId="62" xfId="1051" applyFont="1" applyFill="1" applyBorder="1" applyAlignment="1">
      <alignment horizontal="center" vertical="center" wrapText="1"/>
    </xf>
    <xf numFmtId="0" fontId="11" fillId="38" borderId="54" xfId="1051" applyFont="1" applyFill="1" applyBorder="1" applyAlignment="1">
      <alignment horizontal="center" vertical="center"/>
    </xf>
    <xf numFmtId="0" fontId="11" fillId="38" borderId="53" xfId="1051" applyFont="1" applyFill="1" applyBorder="1" applyAlignment="1">
      <alignment horizontal="center" vertical="center"/>
    </xf>
    <xf numFmtId="0" fontId="11" fillId="38" borderId="35" xfId="1051" applyFont="1" applyFill="1" applyBorder="1" applyAlignment="1">
      <alignment horizontal="center" vertical="center"/>
    </xf>
    <xf numFmtId="0" fontId="6" fillId="38" borderId="10" xfId="1051" applyFont="1" applyFill="1" applyBorder="1" applyAlignment="1">
      <alignment horizontal="center" vertical="center" shrinkToFit="1"/>
    </xf>
    <xf numFmtId="0" fontId="6" fillId="38" borderId="22" xfId="1051" applyFont="1" applyFill="1" applyBorder="1" applyAlignment="1">
      <alignment horizontal="center" vertical="center" shrinkToFit="1"/>
    </xf>
    <xf numFmtId="0" fontId="6" fillId="38" borderId="0" xfId="1051" applyFont="1" applyFill="1" applyBorder="1" applyAlignment="1">
      <alignment horizontal="center" vertical="center" shrinkToFit="1"/>
    </xf>
    <xf numFmtId="0" fontId="6" fillId="38" borderId="38" xfId="1051" applyFont="1" applyFill="1" applyBorder="1" applyAlignment="1">
      <alignment horizontal="center" vertical="center" shrinkToFit="1"/>
    </xf>
    <xf numFmtId="0" fontId="16" fillId="38" borderId="48" xfId="1051" applyFont="1" applyFill="1" applyBorder="1" applyAlignment="1">
      <alignment horizontal="left"/>
    </xf>
    <xf numFmtId="0" fontId="16" fillId="38" borderId="25" xfId="1051" applyFont="1" applyFill="1" applyBorder="1" applyAlignment="1">
      <alignment horizontal="left"/>
    </xf>
    <xf numFmtId="0" fontId="16" fillId="38" borderId="26" xfId="1051" applyFont="1" applyFill="1" applyBorder="1" applyAlignment="1">
      <alignment horizontal="left"/>
    </xf>
    <xf numFmtId="0" fontId="6" fillId="38" borderId="36" xfId="1051" applyFont="1" applyFill="1" applyBorder="1" applyAlignment="1">
      <alignment horizontal="center" vertical="center" wrapText="1" shrinkToFit="1"/>
    </xf>
    <xf numFmtId="0" fontId="6" fillId="38" borderId="4" xfId="1051" applyFont="1" applyFill="1" applyBorder="1" applyAlignment="1">
      <alignment horizontal="center" vertical="center" wrapText="1" shrinkToFit="1"/>
    </xf>
    <xf numFmtId="0" fontId="6" fillId="38" borderId="32" xfId="1051" applyFont="1" applyFill="1" applyBorder="1" applyAlignment="1">
      <alignment horizontal="center" vertical="center" wrapText="1" shrinkToFit="1"/>
    </xf>
    <xf numFmtId="0" fontId="6" fillId="38" borderId="43" xfId="1051" applyFont="1" applyFill="1" applyBorder="1" applyAlignment="1">
      <alignment wrapText="1" shrinkToFit="1"/>
    </xf>
    <xf numFmtId="0" fontId="6" fillId="38" borderId="44" xfId="1051" applyFont="1" applyFill="1" applyBorder="1" applyAlignment="1">
      <alignment wrapText="1" shrinkToFit="1"/>
    </xf>
    <xf numFmtId="0" fontId="6" fillId="38" borderId="31" xfId="1051" applyFont="1" applyFill="1" applyBorder="1" applyAlignment="1">
      <alignment wrapText="1" shrinkToFit="1"/>
    </xf>
    <xf numFmtId="0" fontId="6" fillId="38" borderId="24" xfId="1051" applyFont="1" applyFill="1" applyBorder="1" applyAlignment="1">
      <alignment wrapText="1" shrinkToFit="1"/>
    </xf>
    <xf numFmtId="0" fontId="6" fillId="38" borderId="45" xfId="1051" applyFont="1" applyFill="1" applyBorder="1" applyAlignment="1">
      <alignment wrapText="1" shrinkToFit="1"/>
    </xf>
    <xf numFmtId="0" fontId="11" fillId="38" borderId="36" xfId="1051" applyFont="1" applyFill="1" applyBorder="1" applyAlignment="1">
      <alignment horizontal="center" vertical="center"/>
    </xf>
    <xf numFmtId="0" fontId="11" fillId="38" borderId="4" xfId="1051" applyFont="1" applyFill="1" applyBorder="1" applyAlignment="1">
      <alignment horizontal="center" vertical="center"/>
    </xf>
    <xf numFmtId="0" fontId="11" fillId="38" borderId="32" xfId="1051" applyFont="1" applyFill="1" applyBorder="1" applyAlignment="1">
      <alignment horizontal="center" vertical="center"/>
    </xf>
    <xf numFmtId="0" fontId="6" fillId="38" borderId="36" xfId="1051" applyFont="1" applyFill="1" applyBorder="1" applyAlignment="1">
      <alignment horizontal="center" vertical="center" shrinkToFit="1"/>
    </xf>
    <xf numFmtId="0" fontId="6" fillId="38" borderId="4" xfId="1051" applyFont="1" applyFill="1" applyBorder="1" applyAlignment="1">
      <alignment horizontal="center" vertical="center" shrinkToFit="1"/>
    </xf>
    <xf numFmtId="0" fontId="6" fillId="38" borderId="32" xfId="1051" applyFont="1" applyFill="1" applyBorder="1" applyAlignment="1">
      <alignment horizontal="center" vertical="center" shrinkToFit="1"/>
    </xf>
    <xf numFmtId="176" fontId="11" fillId="38" borderId="4" xfId="1051" applyNumberFormat="1" applyFont="1" applyFill="1" applyBorder="1" applyAlignment="1">
      <alignment horizontal="center" vertical="center"/>
    </xf>
    <xf numFmtId="0" fontId="6" fillId="38" borderId="4" xfId="1051" applyFont="1" applyFill="1" applyBorder="1" applyAlignment="1">
      <alignment horizontal="left" vertical="center"/>
    </xf>
    <xf numFmtId="0" fontId="6" fillId="38" borderId="32" xfId="1051" applyFont="1" applyFill="1" applyBorder="1" applyAlignment="1">
      <alignment horizontal="left" vertical="center"/>
    </xf>
    <xf numFmtId="0" fontId="6" fillId="38" borderId="36" xfId="1051" applyFont="1" applyFill="1" applyBorder="1" applyAlignment="1">
      <alignment horizontal="right" vertical="center"/>
    </xf>
    <xf numFmtId="0" fontId="6" fillId="38" borderId="4" xfId="1051" applyFont="1" applyFill="1" applyBorder="1" applyAlignment="1">
      <alignment horizontal="right" vertical="center"/>
    </xf>
    <xf numFmtId="176" fontId="6" fillId="38" borderId="4" xfId="1051" applyNumberFormat="1" applyFont="1" applyFill="1" applyBorder="1" applyAlignment="1">
      <alignment horizontal="center" vertical="center"/>
    </xf>
    <xf numFmtId="0" fontId="6" fillId="38" borderId="54" xfId="1051" applyFont="1" applyFill="1" applyBorder="1" applyAlignment="1">
      <alignment vertical="center" shrinkToFit="1"/>
    </xf>
    <xf numFmtId="0" fontId="6" fillId="38" borderId="53" xfId="1051" applyFont="1" applyFill="1" applyBorder="1" applyAlignment="1">
      <alignment vertical="center" shrinkToFit="1"/>
    </xf>
    <xf numFmtId="0" fontId="6" fillId="38" borderId="35" xfId="1051" applyFont="1" applyFill="1" applyBorder="1" applyAlignment="1">
      <alignment vertical="center" shrinkToFit="1"/>
    </xf>
    <xf numFmtId="0" fontId="6" fillId="38" borderId="52" xfId="1051" applyFont="1" applyFill="1" applyBorder="1" applyAlignment="1">
      <alignment horizontal="right" vertical="center"/>
    </xf>
    <xf numFmtId="0" fontId="6" fillId="38" borderId="53" xfId="1051" applyFont="1" applyFill="1" applyBorder="1" applyAlignment="1">
      <alignment horizontal="right" vertical="center"/>
    </xf>
    <xf numFmtId="0" fontId="6" fillId="38" borderId="43" xfId="1051" applyFont="1" applyFill="1" applyBorder="1" applyAlignment="1">
      <alignment horizontal="center" vertical="center" wrapText="1" shrinkToFit="1"/>
    </xf>
    <xf numFmtId="0" fontId="6" fillId="38" borderId="22" xfId="1051" applyFont="1" applyFill="1" applyBorder="1" applyAlignment="1">
      <alignment horizontal="center" vertical="center" wrapText="1" shrinkToFit="1"/>
    </xf>
    <xf numFmtId="0" fontId="6" fillId="38" borderId="0" xfId="1051" applyFont="1" applyFill="1" applyBorder="1" applyAlignment="1">
      <alignment horizontal="center" vertical="center" wrapText="1" shrinkToFit="1"/>
    </xf>
    <xf numFmtId="0" fontId="6" fillId="38" borderId="31" xfId="1051" applyFont="1" applyFill="1" applyBorder="1" applyAlignment="1">
      <alignment horizontal="center" vertical="center" wrapText="1" shrinkToFit="1"/>
    </xf>
    <xf numFmtId="0" fontId="6" fillId="38" borderId="24" xfId="1051" applyFont="1" applyFill="1" applyBorder="1" applyAlignment="1">
      <alignment horizontal="center" vertical="center" wrapText="1" shrinkToFit="1"/>
    </xf>
    <xf numFmtId="0" fontId="6" fillId="38" borderId="55" xfId="1051" applyFont="1" applyFill="1" applyBorder="1" applyAlignment="1">
      <alignment vertical="center" shrinkToFit="1"/>
    </xf>
    <xf numFmtId="0" fontId="6" fillId="38" borderId="40" xfId="1051" applyFont="1" applyFill="1" applyBorder="1" applyAlignment="1">
      <alignment vertical="center" shrinkToFit="1"/>
    </xf>
    <xf numFmtId="0" fontId="6" fillId="38" borderId="34" xfId="1051" applyFont="1" applyFill="1" applyBorder="1" applyAlignment="1">
      <alignment vertical="center" shrinkToFit="1"/>
    </xf>
    <xf numFmtId="0" fontId="6" fillId="38" borderId="39" xfId="1051" applyFont="1" applyFill="1" applyBorder="1" applyAlignment="1">
      <alignment horizontal="right" vertical="center"/>
    </xf>
    <xf numFmtId="0" fontId="6" fillId="38" borderId="40" xfId="1051" applyFont="1" applyFill="1" applyBorder="1" applyAlignment="1">
      <alignment horizontal="right" vertical="center"/>
    </xf>
    <xf numFmtId="176" fontId="6" fillId="38" borderId="40" xfId="1051" applyNumberFormat="1" applyFont="1" applyFill="1" applyBorder="1" applyAlignment="1">
      <alignment horizontal="center" vertical="center"/>
    </xf>
    <xf numFmtId="0" fontId="6" fillId="38" borderId="40" xfId="1051" applyFont="1" applyFill="1" applyBorder="1" applyAlignment="1">
      <alignment horizontal="left" vertical="center"/>
    </xf>
    <xf numFmtId="0" fontId="6" fillId="38" borderId="34" xfId="1051" applyFont="1" applyFill="1" applyBorder="1" applyAlignment="1">
      <alignment horizontal="left" vertical="center"/>
    </xf>
    <xf numFmtId="0" fontId="6" fillId="38" borderId="58" xfId="1051" applyFont="1" applyFill="1" applyBorder="1" applyAlignment="1">
      <alignment vertical="center" shrinkToFit="1"/>
    </xf>
    <xf numFmtId="0" fontId="6" fillId="38" borderId="43" xfId="1051" applyFont="1" applyFill="1" applyBorder="1" applyAlignment="1">
      <alignment vertical="center" shrinkToFit="1"/>
    </xf>
    <xf numFmtId="0" fontId="6" fillId="38" borderId="44" xfId="1051" applyFont="1" applyFill="1" applyBorder="1" applyAlignment="1">
      <alignment vertical="center" shrinkToFit="1"/>
    </xf>
    <xf numFmtId="176" fontId="6" fillId="38" borderId="53" xfId="1051" applyNumberFormat="1" applyFont="1" applyFill="1" applyBorder="1" applyAlignment="1">
      <alignment horizontal="center" vertical="center"/>
    </xf>
    <xf numFmtId="0" fontId="6" fillId="38" borderId="53" xfId="1051" applyFont="1" applyFill="1" applyBorder="1" applyAlignment="1">
      <alignment horizontal="left" vertical="center"/>
    </xf>
    <xf numFmtId="0" fontId="6" fillId="38" borderId="35" xfId="1051" applyFont="1" applyFill="1" applyBorder="1" applyAlignment="1">
      <alignment horizontal="left" vertical="center"/>
    </xf>
    <xf numFmtId="176" fontId="11" fillId="38" borderId="30" xfId="1051" applyNumberFormat="1" applyFont="1" applyFill="1" applyBorder="1" applyAlignment="1">
      <alignment horizontal="center" vertical="center"/>
    </xf>
    <xf numFmtId="0" fontId="6" fillId="38" borderId="46" xfId="1051" applyFont="1" applyFill="1" applyBorder="1" applyAlignment="1">
      <alignment horizontal="right" vertical="center"/>
    </xf>
    <xf numFmtId="0" fontId="6" fillId="38" borderId="30" xfId="1051" applyFont="1" applyFill="1" applyBorder="1" applyAlignment="1">
      <alignment horizontal="right" vertical="center"/>
    </xf>
    <xf numFmtId="176" fontId="11" fillId="38" borderId="53" xfId="1051" applyNumberFormat="1" applyFont="1" applyFill="1" applyBorder="1" applyAlignment="1">
      <alignment horizontal="center" vertical="center"/>
    </xf>
    <xf numFmtId="0" fontId="6" fillId="38" borderId="43" xfId="1051" applyFont="1" applyFill="1" applyBorder="1" applyAlignment="1">
      <alignment horizontal="left" vertical="center"/>
    </xf>
    <xf numFmtId="0" fontId="6" fillId="38" borderId="44" xfId="1051" applyFont="1" applyFill="1" applyBorder="1" applyAlignment="1">
      <alignment horizontal="left" vertical="center"/>
    </xf>
    <xf numFmtId="176" fontId="6" fillId="38" borderId="25" xfId="1051" applyNumberFormat="1" applyFont="1" applyFill="1" applyBorder="1" applyAlignment="1">
      <alignment horizontal="center" vertical="center"/>
    </xf>
    <xf numFmtId="176" fontId="11" fillId="38" borderId="40" xfId="1051" applyNumberFormat="1" applyFont="1" applyFill="1" applyBorder="1" applyAlignment="1">
      <alignment horizontal="center" vertical="center"/>
    </xf>
    <xf numFmtId="0" fontId="6" fillId="38" borderId="56" xfId="1051" applyFont="1" applyFill="1" applyBorder="1" applyAlignment="1">
      <alignment horizontal="center" vertical="center" wrapText="1" shrinkToFit="1"/>
    </xf>
    <xf numFmtId="0" fontId="6" fillId="38" borderId="57" xfId="1051" applyFont="1" applyFill="1" applyBorder="1" applyAlignment="1">
      <alignment horizontal="center" vertical="center" wrapText="1" shrinkToFit="1"/>
    </xf>
    <xf numFmtId="0" fontId="6" fillId="38" borderId="30" xfId="1051" applyFont="1" applyFill="1" applyBorder="1" applyAlignment="1">
      <alignment horizontal="center" vertical="center"/>
    </xf>
    <xf numFmtId="0" fontId="6" fillId="38" borderId="33" xfId="1051" applyFont="1" applyFill="1" applyBorder="1" applyAlignment="1">
      <alignment horizontal="center" vertical="center"/>
    </xf>
    <xf numFmtId="0" fontId="6" fillId="38" borderId="30" xfId="1051" applyFont="1" applyFill="1" applyBorder="1" applyAlignment="1">
      <alignment horizontal="left" vertical="center"/>
    </xf>
    <xf numFmtId="0" fontId="6" fillId="38" borderId="33" xfId="1051" applyFont="1" applyFill="1" applyBorder="1" applyAlignment="1">
      <alignment horizontal="left" vertical="center"/>
    </xf>
    <xf numFmtId="0" fontId="6" fillId="38" borderId="60" xfId="1051" applyFont="1" applyFill="1" applyBorder="1" applyAlignment="1">
      <alignment vertical="center" shrinkToFit="1"/>
    </xf>
    <xf numFmtId="0" fontId="6" fillId="38" borderId="30" xfId="1051" applyFont="1" applyFill="1" applyBorder="1" applyAlignment="1">
      <alignment vertical="center" shrinkToFit="1"/>
    </xf>
    <xf numFmtId="0" fontId="6" fillId="38" borderId="33" xfId="1051" applyFont="1" applyFill="1" applyBorder="1" applyAlignment="1">
      <alignment vertical="center" shrinkToFit="1"/>
    </xf>
    <xf numFmtId="0" fontId="6" fillId="38" borderId="56" xfId="1051" applyFont="1" applyFill="1" applyBorder="1" applyAlignment="1">
      <alignment horizontal="center" vertical="center" shrinkToFit="1"/>
    </xf>
    <xf numFmtId="0" fontId="6" fillId="38" borderId="57" xfId="1051" applyFont="1" applyFill="1" applyBorder="1" applyAlignment="1">
      <alignment horizontal="center" vertical="center" shrinkToFit="1"/>
    </xf>
    <xf numFmtId="0" fontId="6" fillId="38" borderId="59" xfId="1051" applyFont="1" applyFill="1" applyBorder="1" applyAlignment="1">
      <alignment horizontal="center" vertical="center" shrinkToFit="1"/>
    </xf>
    <xf numFmtId="176" fontId="12" fillId="38" borderId="30" xfId="1051" quotePrefix="1" applyNumberFormat="1" applyFont="1" applyFill="1" applyBorder="1" applyAlignment="1">
      <alignment horizontal="center" vertical="center"/>
    </xf>
    <xf numFmtId="176" fontId="12" fillId="38" borderId="30" xfId="1051" applyNumberFormat="1" applyFont="1" applyFill="1" applyBorder="1" applyAlignment="1">
      <alignment horizontal="center" vertical="center"/>
    </xf>
    <xf numFmtId="0" fontId="11" fillId="38" borderId="25" xfId="1051" applyFont="1" applyFill="1" applyBorder="1" applyAlignment="1">
      <alignment horizontal="center" vertical="center"/>
    </xf>
    <xf numFmtId="0" fontId="6" fillId="38" borderId="10" xfId="1051" applyFont="1" applyFill="1" applyBorder="1" applyAlignment="1">
      <alignment horizontal="center" vertical="center" wrapText="1"/>
    </xf>
    <xf numFmtId="0" fontId="6" fillId="38" borderId="43" xfId="1051" applyFont="1" applyFill="1" applyBorder="1" applyAlignment="1">
      <alignment horizontal="center" vertical="center" wrapText="1"/>
    </xf>
    <xf numFmtId="0" fontId="6" fillId="38" borderId="44" xfId="1051" applyFont="1" applyFill="1" applyBorder="1" applyAlignment="1">
      <alignment horizontal="center" vertical="center" wrapText="1"/>
    </xf>
    <xf numFmtId="0" fontId="6" fillId="38" borderId="31" xfId="1051" applyFont="1" applyFill="1" applyBorder="1" applyAlignment="1">
      <alignment horizontal="center" vertical="center" wrapText="1"/>
    </xf>
    <xf numFmtId="0" fontId="6" fillId="38" borderId="24" xfId="1051" applyFont="1" applyFill="1" applyBorder="1" applyAlignment="1">
      <alignment horizontal="center" vertical="center" wrapText="1"/>
    </xf>
    <xf numFmtId="0" fontId="6" fillId="38" borderId="45" xfId="1051" applyFont="1" applyFill="1" applyBorder="1" applyAlignment="1">
      <alignment horizontal="center" vertical="center" wrapText="1"/>
    </xf>
    <xf numFmtId="177" fontId="15" fillId="38" borderId="10" xfId="1051" applyNumberFormat="1" applyFont="1" applyFill="1" applyBorder="1" applyAlignment="1">
      <alignment horizontal="center" vertical="center"/>
    </xf>
    <xf numFmtId="177" fontId="15" fillId="38" borderId="43" xfId="1051" applyNumberFormat="1" applyFont="1" applyFill="1" applyBorder="1" applyAlignment="1">
      <alignment horizontal="center" vertical="center"/>
    </xf>
    <xf numFmtId="177" fontId="15" fillId="38" borderId="44" xfId="1051" applyNumberFormat="1" applyFont="1" applyFill="1" applyBorder="1" applyAlignment="1">
      <alignment horizontal="center" vertical="center"/>
    </xf>
    <xf numFmtId="177" fontId="15" fillId="38" borderId="31" xfId="1051" applyNumberFormat="1" applyFont="1" applyFill="1" applyBorder="1" applyAlignment="1">
      <alignment horizontal="center" vertical="center"/>
    </xf>
    <xf numFmtId="177" fontId="15" fillId="38" borderId="24" xfId="1051" applyNumberFormat="1" applyFont="1" applyFill="1" applyBorder="1" applyAlignment="1">
      <alignment horizontal="center" vertical="center"/>
    </xf>
    <xf numFmtId="177" fontId="15" fillId="38" borderId="45" xfId="1051" applyNumberFormat="1" applyFont="1" applyFill="1" applyBorder="1" applyAlignment="1">
      <alignment horizontal="center" vertical="center"/>
    </xf>
    <xf numFmtId="0" fontId="7" fillId="38" borderId="60" xfId="1051" applyFont="1" applyFill="1" applyBorder="1" applyAlignment="1">
      <alignment horizontal="left" vertical="center" shrinkToFit="1"/>
    </xf>
    <xf numFmtId="0" fontId="7" fillId="38" borderId="30" xfId="1051" applyFont="1" applyFill="1" applyBorder="1" applyAlignment="1">
      <alignment horizontal="left" vertical="center" shrinkToFit="1"/>
    </xf>
    <xf numFmtId="0" fontId="7" fillId="38" borderId="33" xfId="1051" applyFont="1" applyFill="1" applyBorder="1" applyAlignment="1">
      <alignment horizontal="left" vertical="center" shrinkToFit="1"/>
    </xf>
    <xf numFmtId="0" fontId="6" fillId="38" borderId="25" xfId="1051" applyFont="1" applyFill="1" applyBorder="1" applyAlignment="1">
      <alignment horizontal="center" vertical="center"/>
    </xf>
    <xf numFmtId="0" fontId="6" fillId="38" borderId="26" xfId="1051" applyFont="1" applyFill="1" applyBorder="1" applyAlignment="1">
      <alignment horizontal="center" vertical="center"/>
    </xf>
    <xf numFmtId="0" fontId="11" fillId="38" borderId="10" xfId="1051" applyFont="1" applyFill="1" applyBorder="1" applyAlignment="1">
      <alignment horizontal="center" vertical="center" shrinkToFit="1"/>
    </xf>
    <xf numFmtId="0" fontId="11" fillId="38" borderId="43" xfId="1051" applyFont="1" applyFill="1" applyBorder="1" applyAlignment="1">
      <alignment horizontal="center" vertical="center" shrinkToFit="1"/>
    </xf>
    <xf numFmtId="0" fontId="11" fillId="38" borderId="44" xfId="1051" applyFont="1" applyFill="1" applyBorder="1" applyAlignment="1">
      <alignment horizontal="center" vertical="center" shrinkToFit="1"/>
    </xf>
    <xf numFmtId="0" fontId="11" fillId="38" borderId="31" xfId="1051" applyFont="1" applyFill="1" applyBorder="1" applyAlignment="1">
      <alignment horizontal="center" vertical="center" shrinkToFit="1"/>
    </xf>
    <xf numFmtId="0" fontId="11" fillId="38" borderId="24" xfId="1051" applyFont="1" applyFill="1" applyBorder="1" applyAlignment="1">
      <alignment horizontal="center" vertical="center" shrinkToFit="1"/>
    </xf>
    <xf numFmtId="0" fontId="11" fillId="38" borderId="45" xfId="1051" applyFont="1" applyFill="1" applyBorder="1" applyAlignment="1">
      <alignment horizontal="center" vertical="center" shrinkToFit="1"/>
    </xf>
    <xf numFmtId="0" fontId="15" fillId="38" borderId="0" xfId="1051" applyFont="1" applyFill="1" applyAlignment="1">
      <alignment horizontal="center" vertical="center"/>
    </xf>
    <xf numFmtId="0" fontId="1" fillId="0" borderId="0" xfId="0" applyFont="1" applyAlignment="1">
      <alignment horizontal="center" vertical="center"/>
    </xf>
    <xf numFmtId="0" fontId="6" fillId="38" borderId="10" xfId="1051" applyFont="1" applyFill="1" applyBorder="1" applyAlignment="1">
      <alignment horizontal="center" vertical="center"/>
    </xf>
    <xf numFmtId="0" fontId="6" fillId="38" borderId="43" xfId="1051" applyFont="1" applyFill="1" applyBorder="1" applyAlignment="1">
      <alignment horizontal="center" vertical="center"/>
    </xf>
    <xf numFmtId="0" fontId="6" fillId="38" borderId="44" xfId="1051" applyFont="1" applyFill="1" applyBorder="1" applyAlignment="1">
      <alignment horizontal="center" vertical="center"/>
    </xf>
    <xf numFmtId="0" fontId="6" fillId="38" borderId="31" xfId="1051" applyFont="1" applyFill="1" applyBorder="1" applyAlignment="1">
      <alignment horizontal="center" vertical="center"/>
    </xf>
    <xf numFmtId="0" fontId="6" fillId="38" borderId="24" xfId="1051" applyFont="1" applyFill="1" applyBorder="1" applyAlignment="1">
      <alignment horizontal="center" vertical="center"/>
    </xf>
    <xf numFmtId="0" fontId="6" fillId="38" borderId="45" xfId="1051" applyFont="1" applyFill="1" applyBorder="1" applyAlignment="1">
      <alignment horizontal="center" vertical="center"/>
    </xf>
    <xf numFmtId="0" fontId="11" fillId="38" borderId="10" xfId="1051" applyFont="1" applyFill="1" applyBorder="1" applyAlignment="1">
      <alignment horizontal="center" vertical="center"/>
    </xf>
    <xf numFmtId="0" fontId="11" fillId="38" borderId="43" xfId="1051" applyFont="1" applyFill="1" applyBorder="1" applyAlignment="1">
      <alignment horizontal="center" vertical="center"/>
    </xf>
    <xf numFmtId="0" fontId="11" fillId="38" borderId="44" xfId="1051" applyFont="1" applyFill="1" applyBorder="1" applyAlignment="1">
      <alignment horizontal="center" vertical="center"/>
    </xf>
    <xf numFmtId="0" fontId="11" fillId="38" borderId="31" xfId="1051" applyFont="1" applyFill="1" applyBorder="1" applyAlignment="1">
      <alignment horizontal="center" vertical="center"/>
    </xf>
    <xf numFmtId="0" fontId="11" fillId="38" borderId="24" xfId="1051" applyFont="1" applyFill="1" applyBorder="1" applyAlignment="1">
      <alignment horizontal="center" vertical="center"/>
    </xf>
    <xf numFmtId="0" fontId="11" fillId="38" borderId="45" xfId="1051" applyFont="1" applyFill="1" applyBorder="1" applyAlignment="1">
      <alignment horizontal="center" vertical="center"/>
    </xf>
    <xf numFmtId="0" fontId="6" fillId="38" borderId="52" xfId="1051" applyFont="1" applyFill="1" applyBorder="1" applyAlignment="1">
      <alignment horizontal="center" vertical="center" shrinkToFit="1"/>
    </xf>
    <xf numFmtId="0" fontId="6" fillId="38" borderId="53" xfId="1051" applyFont="1" applyFill="1" applyBorder="1" applyAlignment="1">
      <alignment horizontal="center" vertical="center" shrinkToFit="1"/>
    </xf>
    <xf numFmtId="0" fontId="6" fillId="38" borderId="35" xfId="1051" applyFont="1" applyFill="1" applyBorder="1" applyAlignment="1">
      <alignment horizontal="center" vertical="center" shrinkToFit="1"/>
    </xf>
    <xf numFmtId="176" fontId="6" fillId="38" borderId="30" xfId="1051" applyNumberFormat="1" applyFont="1" applyFill="1" applyBorder="1" applyAlignment="1">
      <alignment horizontal="center" vertical="center"/>
    </xf>
    <xf numFmtId="0" fontId="14" fillId="38" borderId="36" xfId="1051" applyFont="1" applyFill="1" applyBorder="1" applyAlignment="1">
      <alignment horizontal="center" vertical="center"/>
    </xf>
    <xf numFmtId="0" fontId="14" fillId="38" borderId="4" xfId="1051" applyFont="1" applyFill="1" applyBorder="1" applyAlignment="1">
      <alignment horizontal="center" vertical="center"/>
    </xf>
    <xf numFmtId="0" fontId="14" fillId="38" borderId="32" xfId="1051" applyFont="1" applyFill="1" applyBorder="1" applyAlignment="1">
      <alignment horizontal="center" vertical="center"/>
    </xf>
    <xf numFmtId="0" fontId="6" fillId="38" borderId="36" xfId="1051" applyFont="1" applyFill="1" applyBorder="1" applyAlignment="1">
      <alignment horizontal="center" vertical="center"/>
    </xf>
    <xf numFmtId="0" fontId="6" fillId="38" borderId="4" xfId="1051" applyFont="1" applyFill="1" applyBorder="1" applyAlignment="1">
      <alignment horizontal="center" vertical="center"/>
    </xf>
    <xf numFmtId="0" fontId="6" fillId="38" borderId="32" xfId="1051" applyFont="1" applyFill="1" applyBorder="1" applyAlignment="1">
      <alignment horizontal="center" vertical="center"/>
    </xf>
    <xf numFmtId="0" fontId="6" fillId="38" borderId="54" xfId="1051" applyFont="1" applyFill="1" applyBorder="1" applyAlignment="1">
      <alignment horizontal="center" vertical="center"/>
    </xf>
    <xf numFmtId="0" fontId="6" fillId="38" borderId="53" xfId="1051" applyFont="1" applyFill="1" applyBorder="1" applyAlignment="1">
      <alignment horizontal="center" vertical="center"/>
    </xf>
    <xf numFmtId="0" fontId="6" fillId="38" borderId="35" xfId="1051" applyFont="1" applyFill="1" applyBorder="1" applyAlignment="1">
      <alignment horizontal="center" vertical="center"/>
    </xf>
    <xf numFmtId="0" fontId="8" fillId="38" borderId="48" xfId="1051" applyFont="1" applyFill="1" applyBorder="1" applyAlignment="1">
      <alignment horizontal="left"/>
    </xf>
    <xf numFmtId="0" fontId="8" fillId="38" borderId="25" xfId="1051" applyFont="1" applyFill="1" applyBorder="1" applyAlignment="1">
      <alignment horizontal="left"/>
    </xf>
    <xf numFmtId="0" fontId="8" fillId="38" borderId="26" xfId="1051" applyFont="1" applyFill="1" applyBorder="1" applyAlignment="1">
      <alignment horizontal="left"/>
    </xf>
    <xf numFmtId="0" fontId="7" fillId="38" borderId="61" xfId="1051" applyFont="1" applyFill="1" applyBorder="1" applyAlignment="1">
      <alignment horizontal="center" vertical="center"/>
    </xf>
    <xf numFmtId="0" fontId="7" fillId="38" borderId="25" xfId="1051" applyFont="1" applyFill="1" applyBorder="1" applyAlignment="1">
      <alignment horizontal="center" vertical="center"/>
    </xf>
    <xf numFmtId="0" fontId="7" fillId="38" borderId="1" xfId="1051" applyFont="1" applyFill="1" applyBorder="1" applyAlignment="1">
      <alignment horizontal="center" vertical="center"/>
    </xf>
    <xf numFmtId="0" fontId="7" fillId="38" borderId="26" xfId="1051" applyFont="1" applyFill="1" applyBorder="1" applyAlignment="1">
      <alignment horizontal="center" vertical="center"/>
    </xf>
    <xf numFmtId="0" fontId="15" fillId="38" borderId="10" xfId="1051" applyFont="1" applyFill="1" applyBorder="1" applyAlignment="1">
      <alignment horizontal="center" vertical="center"/>
    </xf>
    <xf numFmtId="0" fontId="15" fillId="38" borderId="43" xfId="1051" applyFont="1" applyFill="1" applyBorder="1" applyAlignment="1">
      <alignment horizontal="center" vertical="center"/>
    </xf>
    <xf numFmtId="0" fontId="15" fillId="38" borderId="44" xfId="1051" applyFont="1" applyFill="1" applyBorder="1" applyAlignment="1">
      <alignment horizontal="center" vertical="center"/>
    </xf>
    <xf numFmtId="0" fontId="15" fillId="38" borderId="31" xfId="1051" applyFont="1" applyFill="1" applyBorder="1" applyAlignment="1">
      <alignment horizontal="center" vertical="center"/>
    </xf>
    <xf numFmtId="0" fontId="15" fillId="38" borderId="24" xfId="1051" applyFont="1" applyFill="1" applyBorder="1" applyAlignment="1">
      <alignment horizontal="center" vertical="center"/>
    </xf>
    <xf numFmtId="0" fontId="15" fillId="38" borderId="45" xfId="1051" applyFont="1" applyFill="1" applyBorder="1" applyAlignment="1">
      <alignment horizontal="center" vertical="center"/>
    </xf>
  </cellXfs>
  <cellStyles count="1077">
    <cellStyle name="0,0_x000d__x000a_NA_x000d__x000a_" xfId="1"/>
    <cellStyle name="20% - アクセント 1 2" xfId="2"/>
    <cellStyle name="20% - アクセント 1 2 2" xfId="3"/>
    <cellStyle name="20% - アクセント 1 2 3" xfId="4"/>
    <cellStyle name="20% - アクセント 1 2 4" xfId="5"/>
    <cellStyle name="20% - アクセント 1 2 5" xfId="6"/>
    <cellStyle name="20% - アクセント 1 3" xfId="7"/>
    <cellStyle name="20% - アクセント 1 3 2" xfId="8"/>
    <cellStyle name="20% - アクセント 1 3 3" xfId="9"/>
    <cellStyle name="20% - アクセント 1 3 4" xfId="10"/>
    <cellStyle name="20% - アクセント 1 3 5" xfId="11"/>
    <cellStyle name="20% - アクセント 1 4" xfId="12"/>
    <cellStyle name="20% - アクセント 1 4 2" xfId="13"/>
    <cellStyle name="20% - アクセント 1 4 3" xfId="14"/>
    <cellStyle name="20% - アクセント 1 5" xfId="15"/>
    <cellStyle name="20% - アクセント 1 6" xfId="16"/>
    <cellStyle name="20% - アクセント 2 2" xfId="17"/>
    <cellStyle name="20% - アクセント 2 2 2" xfId="18"/>
    <cellStyle name="20% - アクセント 2 2 3" xfId="19"/>
    <cellStyle name="20% - アクセント 2 2 4" xfId="20"/>
    <cellStyle name="20% - アクセント 2 2 5" xfId="21"/>
    <cellStyle name="20% - アクセント 2 3" xfId="22"/>
    <cellStyle name="20% - アクセント 2 3 2" xfId="23"/>
    <cellStyle name="20% - アクセント 2 3 3" xfId="24"/>
    <cellStyle name="20% - アクセント 2 3 4" xfId="25"/>
    <cellStyle name="20% - アクセント 2 3 5" xfId="26"/>
    <cellStyle name="20% - アクセント 2 4" xfId="27"/>
    <cellStyle name="20% - アクセント 2 4 2" xfId="28"/>
    <cellStyle name="20% - アクセント 2 4 3" xfId="29"/>
    <cellStyle name="20% - アクセント 2 5" xfId="30"/>
    <cellStyle name="20% - アクセント 2 6" xfId="31"/>
    <cellStyle name="20% - アクセント 3 2" xfId="32"/>
    <cellStyle name="20% - アクセント 3 2 2" xfId="33"/>
    <cellStyle name="20% - アクセント 3 2 3" xfId="34"/>
    <cellStyle name="20% - アクセント 3 2 4" xfId="35"/>
    <cellStyle name="20% - アクセント 3 2 5" xfId="36"/>
    <cellStyle name="20% - アクセント 3 3" xfId="37"/>
    <cellStyle name="20% - アクセント 3 3 2" xfId="38"/>
    <cellStyle name="20% - アクセント 3 3 3" xfId="39"/>
    <cellStyle name="20% - アクセント 3 3 4" xfId="40"/>
    <cellStyle name="20% - アクセント 3 3 5" xfId="41"/>
    <cellStyle name="20% - アクセント 3 4" xfId="42"/>
    <cellStyle name="20% - アクセント 3 4 2" xfId="43"/>
    <cellStyle name="20% - アクセント 3 4 3" xfId="44"/>
    <cellStyle name="20% - アクセント 3 5" xfId="45"/>
    <cellStyle name="20% - アクセント 3 6" xfId="46"/>
    <cellStyle name="20% - アクセント 4 2" xfId="47"/>
    <cellStyle name="20% - アクセント 4 2 2" xfId="48"/>
    <cellStyle name="20% - アクセント 4 2 3" xfId="49"/>
    <cellStyle name="20% - アクセント 4 2 4" xfId="50"/>
    <cellStyle name="20% - アクセント 4 2 5" xfId="51"/>
    <cellStyle name="20% - アクセント 4 3" xfId="52"/>
    <cellStyle name="20% - アクセント 4 3 2" xfId="53"/>
    <cellStyle name="20% - アクセント 4 3 3" xfId="54"/>
    <cellStyle name="20% - アクセント 4 3 4" xfId="55"/>
    <cellStyle name="20% - アクセント 4 3 5" xfId="56"/>
    <cellStyle name="20% - アクセント 4 4" xfId="57"/>
    <cellStyle name="20% - アクセント 4 4 2" xfId="58"/>
    <cellStyle name="20% - アクセント 4 4 3" xfId="59"/>
    <cellStyle name="20% - アクセント 4 5" xfId="60"/>
    <cellStyle name="20% - アクセント 4 6" xfId="61"/>
    <cellStyle name="20% - アクセント 5 2" xfId="62"/>
    <cellStyle name="20% - アクセント 5 2 2" xfId="63"/>
    <cellStyle name="20% - アクセント 5 2 3" xfId="64"/>
    <cellStyle name="20% - アクセント 5 2 4" xfId="65"/>
    <cellStyle name="20% - アクセント 5 2 5" xfId="66"/>
    <cellStyle name="20% - アクセント 5 3" xfId="67"/>
    <cellStyle name="20% - アクセント 5 3 2" xfId="68"/>
    <cellStyle name="20% - アクセント 5 3 3" xfId="69"/>
    <cellStyle name="20% - アクセント 5 3 4" xfId="70"/>
    <cellStyle name="20% - アクセント 5 3 5" xfId="71"/>
    <cellStyle name="20% - アクセント 5 4" xfId="72"/>
    <cellStyle name="20% - アクセント 5 4 2" xfId="73"/>
    <cellStyle name="20% - アクセント 5 4 3" xfId="74"/>
    <cellStyle name="20% - アクセント 5 5" xfId="75"/>
    <cellStyle name="20% - アクセント 5 6" xfId="76"/>
    <cellStyle name="20% - アクセント 6 2" xfId="77"/>
    <cellStyle name="20% - アクセント 6 2 2" xfId="78"/>
    <cellStyle name="20% - アクセント 6 2 3" xfId="79"/>
    <cellStyle name="20% - アクセント 6 2 4" xfId="80"/>
    <cellStyle name="20% - アクセント 6 2 5" xfId="81"/>
    <cellStyle name="20% - アクセント 6 3" xfId="82"/>
    <cellStyle name="20% - アクセント 6 3 2" xfId="83"/>
    <cellStyle name="20% - アクセント 6 3 3" xfId="84"/>
    <cellStyle name="20% - アクセント 6 3 4" xfId="85"/>
    <cellStyle name="20% - アクセント 6 3 5" xfId="86"/>
    <cellStyle name="20% - アクセント 6 4" xfId="87"/>
    <cellStyle name="20% - アクセント 6 4 2" xfId="88"/>
    <cellStyle name="20% - アクセント 6 4 3" xfId="89"/>
    <cellStyle name="20% - アクセント 6 5" xfId="90"/>
    <cellStyle name="20% - アクセント 6 6" xfId="91"/>
    <cellStyle name="40% - アクセント 1 2" xfId="92"/>
    <cellStyle name="40% - アクセント 1 2 2" xfId="93"/>
    <cellStyle name="40% - アクセント 1 2 3" xfId="94"/>
    <cellStyle name="40% - アクセント 1 2 4" xfId="95"/>
    <cellStyle name="40% - アクセント 1 2 5" xfId="96"/>
    <cellStyle name="40% - アクセント 1 3" xfId="97"/>
    <cellStyle name="40% - アクセント 1 3 2" xfId="98"/>
    <cellStyle name="40% - アクセント 1 3 3" xfId="99"/>
    <cellStyle name="40% - アクセント 1 3 4" xfId="100"/>
    <cellStyle name="40% - アクセント 1 3 5" xfId="101"/>
    <cellStyle name="40% - アクセント 1 4" xfId="102"/>
    <cellStyle name="40% - アクセント 1 4 2" xfId="103"/>
    <cellStyle name="40% - アクセント 1 4 3" xfId="104"/>
    <cellStyle name="40% - アクセント 1 5" xfId="105"/>
    <cellStyle name="40% - アクセント 1 6" xfId="106"/>
    <cellStyle name="40% - アクセント 2 2" xfId="107"/>
    <cellStyle name="40% - アクセント 2 2 2" xfId="108"/>
    <cellStyle name="40% - アクセント 2 2 3" xfId="109"/>
    <cellStyle name="40% - アクセント 2 2 4" xfId="110"/>
    <cellStyle name="40% - アクセント 2 2 5" xfId="111"/>
    <cellStyle name="40% - アクセント 2 3" xfId="112"/>
    <cellStyle name="40% - アクセント 2 3 2" xfId="113"/>
    <cellStyle name="40% - アクセント 2 3 3" xfId="114"/>
    <cellStyle name="40% - アクセント 2 3 4" xfId="115"/>
    <cellStyle name="40% - アクセント 2 3 5" xfId="116"/>
    <cellStyle name="40% - アクセント 2 4" xfId="117"/>
    <cellStyle name="40% - アクセント 2 4 2" xfId="118"/>
    <cellStyle name="40% - アクセント 2 4 3" xfId="119"/>
    <cellStyle name="40% - アクセント 2 5" xfId="120"/>
    <cellStyle name="40% - アクセント 2 6" xfId="121"/>
    <cellStyle name="40% - アクセント 3 2" xfId="122"/>
    <cellStyle name="40% - アクセント 3 2 2" xfId="123"/>
    <cellStyle name="40% - アクセント 3 2 3" xfId="124"/>
    <cellStyle name="40% - アクセント 3 2 4" xfId="125"/>
    <cellStyle name="40% - アクセント 3 2 5" xfId="126"/>
    <cellStyle name="40% - アクセント 3 3" xfId="127"/>
    <cellStyle name="40% - アクセント 3 3 2" xfId="128"/>
    <cellStyle name="40% - アクセント 3 3 3" xfId="129"/>
    <cellStyle name="40% - アクセント 3 3 4" xfId="130"/>
    <cellStyle name="40% - アクセント 3 3 5" xfId="131"/>
    <cellStyle name="40% - アクセント 3 4" xfId="132"/>
    <cellStyle name="40% - アクセント 3 4 2" xfId="133"/>
    <cellStyle name="40% - アクセント 3 4 3" xfId="134"/>
    <cellStyle name="40% - アクセント 3 5" xfId="135"/>
    <cellStyle name="40% - アクセント 3 6" xfId="136"/>
    <cellStyle name="40% - アクセント 4 2" xfId="137"/>
    <cellStyle name="40% - アクセント 4 2 2" xfId="138"/>
    <cellStyle name="40% - アクセント 4 2 3" xfId="139"/>
    <cellStyle name="40% - アクセント 4 2 4" xfId="140"/>
    <cellStyle name="40% - アクセント 4 2 5" xfId="141"/>
    <cellStyle name="40% - アクセント 4 3" xfId="142"/>
    <cellStyle name="40% - アクセント 4 3 2" xfId="143"/>
    <cellStyle name="40% - アクセント 4 3 3" xfId="144"/>
    <cellStyle name="40% - アクセント 4 3 4" xfId="145"/>
    <cellStyle name="40% - アクセント 4 3 5" xfId="146"/>
    <cellStyle name="40% - アクセント 4 4" xfId="147"/>
    <cellStyle name="40% - アクセント 4 4 2" xfId="148"/>
    <cellStyle name="40% - アクセント 4 4 3" xfId="149"/>
    <cellStyle name="40% - アクセント 4 5" xfId="150"/>
    <cellStyle name="40% - アクセント 4 6" xfId="151"/>
    <cellStyle name="40% - アクセント 5 2" xfId="152"/>
    <cellStyle name="40% - アクセント 5 2 2" xfId="153"/>
    <cellStyle name="40% - アクセント 5 2 3" xfId="154"/>
    <cellStyle name="40% - アクセント 5 2 4" xfId="155"/>
    <cellStyle name="40% - アクセント 5 2 5" xfId="156"/>
    <cellStyle name="40% - アクセント 5 3" xfId="157"/>
    <cellStyle name="40% - アクセント 5 3 2" xfId="158"/>
    <cellStyle name="40% - アクセント 5 3 3" xfId="159"/>
    <cellStyle name="40% - アクセント 5 3 4" xfId="160"/>
    <cellStyle name="40% - アクセント 5 3 5" xfId="161"/>
    <cellStyle name="40% - アクセント 5 4" xfId="162"/>
    <cellStyle name="40% - アクセント 5 4 2" xfId="163"/>
    <cellStyle name="40% - アクセント 5 4 3" xfId="164"/>
    <cellStyle name="40% - アクセント 5 5" xfId="165"/>
    <cellStyle name="40% - アクセント 5 6" xfId="166"/>
    <cellStyle name="40% - アクセント 6 2" xfId="167"/>
    <cellStyle name="40% - アクセント 6 2 2" xfId="168"/>
    <cellStyle name="40% - アクセント 6 2 3" xfId="169"/>
    <cellStyle name="40% - アクセント 6 2 4" xfId="170"/>
    <cellStyle name="40% - アクセント 6 2 5" xfId="171"/>
    <cellStyle name="40% - アクセント 6 3" xfId="172"/>
    <cellStyle name="40% - アクセント 6 3 2" xfId="173"/>
    <cellStyle name="40% - アクセント 6 3 3" xfId="174"/>
    <cellStyle name="40% - アクセント 6 3 4" xfId="175"/>
    <cellStyle name="40% - アクセント 6 3 5" xfId="176"/>
    <cellStyle name="40% - アクセント 6 4" xfId="177"/>
    <cellStyle name="40% - アクセント 6 4 2" xfId="178"/>
    <cellStyle name="40% - アクセント 6 4 3" xfId="179"/>
    <cellStyle name="40% - アクセント 6 5" xfId="180"/>
    <cellStyle name="40% - アクセント 6 6" xfId="181"/>
    <cellStyle name="60% - アクセント 1 2" xfId="182"/>
    <cellStyle name="60% - アクセント 1 2 2" xfId="183"/>
    <cellStyle name="60% - アクセント 1 2 3" xfId="184"/>
    <cellStyle name="60% - アクセント 1 2 4" xfId="185"/>
    <cellStyle name="60% - アクセント 1 2 5" xfId="186"/>
    <cellStyle name="60% - アクセント 1 3" xfId="187"/>
    <cellStyle name="60% - アクセント 1 3 2" xfId="188"/>
    <cellStyle name="60% - アクセント 1 3 3" xfId="189"/>
    <cellStyle name="60% - アクセント 1 3 4" xfId="190"/>
    <cellStyle name="60% - アクセント 1 3 5" xfId="191"/>
    <cellStyle name="60% - アクセント 1 4" xfId="192"/>
    <cellStyle name="60% - アクセント 1 4 2" xfId="193"/>
    <cellStyle name="60% - アクセント 1 4 3" xfId="194"/>
    <cellStyle name="60% - アクセント 1 5" xfId="195"/>
    <cellStyle name="60% - アクセント 1 6" xfId="196"/>
    <cellStyle name="60% - アクセント 2 2" xfId="197"/>
    <cellStyle name="60% - アクセント 2 2 2" xfId="198"/>
    <cellStyle name="60% - アクセント 2 2 3" xfId="199"/>
    <cellStyle name="60% - アクセント 2 2 4" xfId="200"/>
    <cellStyle name="60% - アクセント 2 2 5" xfId="201"/>
    <cellStyle name="60% - アクセント 2 3" xfId="202"/>
    <cellStyle name="60% - アクセント 2 3 2" xfId="203"/>
    <cellStyle name="60% - アクセント 2 3 3" xfId="204"/>
    <cellStyle name="60% - アクセント 2 3 4" xfId="205"/>
    <cellStyle name="60% - アクセント 2 3 5" xfId="206"/>
    <cellStyle name="60% - アクセント 2 4" xfId="207"/>
    <cellStyle name="60% - アクセント 2 4 2" xfId="208"/>
    <cellStyle name="60% - アクセント 2 4 3" xfId="209"/>
    <cellStyle name="60% - アクセント 2 5" xfId="210"/>
    <cellStyle name="60% - アクセント 2 6" xfId="211"/>
    <cellStyle name="60% - アクセント 3 2" xfId="212"/>
    <cellStyle name="60% - アクセント 3 2 2" xfId="213"/>
    <cellStyle name="60% - アクセント 3 2 3" xfId="214"/>
    <cellStyle name="60% - アクセント 3 2 4" xfId="215"/>
    <cellStyle name="60% - アクセント 3 2 5" xfId="216"/>
    <cellStyle name="60% - アクセント 3 3" xfId="217"/>
    <cellStyle name="60% - アクセント 3 3 2" xfId="218"/>
    <cellStyle name="60% - アクセント 3 3 3" xfId="219"/>
    <cellStyle name="60% - アクセント 3 3 4" xfId="220"/>
    <cellStyle name="60% - アクセント 3 3 5" xfId="221"/>
    <cellStyle name="60% - アクセント 3 4" xfId="222"/>
    <cellStyle name="60% - アクセント 3 4 2" xfId="223"/>
    <cellStyle name="60% - アクセント 3 4 3" xfId="224"/>
    <cellStyle name="60% - アクセント 3 5" xfId="225"/>
    <cellStyle name="60% - アクセント 3 6" xfId="226"/>
    <cellStyle name="60% - アクセント 4 2" xfId="227"/>
    <cellStyle name="60% - アクセント 4 2 2" xfId="228"/>
    <cellStyle name="60% - アクセント 4 2 3" xfId="229"/>
    <cellStyle name="60% - アクセント 4 2 4" xfId="230"/>
    <cellStyle name="60% - アクセント 4 2 5" xfId="231"/>
    <cellStyle name="60% - アクセント 4 3" xfId="232"/>
    <cellStyle name="60% - アクセント 4 3 2" xfId="233"/>
    <cellStyle name="60% - アクセント 4 3 3" xfId="234"/>
    <cellStyle name="60% - アクセント 4 3 4" xfId="235"/>
    <cellStyle name="60% - アクセント 4 3 5" xfId="236"/>
    <cellStyle name="60% - アクセント 4 4" xfId="237"/>
    <cellStyle name="60% - アクセント 4 4 2" xfId="238"/>
    <cellStyle name="60% - アクセント 4 4 3" xfId="239"/>
    <cellStyle name="60% - アクセント 4 5" xfId="240"/>
    <cellStyle name="60% - アクセント 4 6" xfId="241"/>
    <cellStyle name="60% - アクセント 5 2" xfId="242"/>
    <cellStyle name="60% - アクセント 5 2 2" xfId="243"/>
    <cellStyle name="60% - アクセント 5 2 3" xfId="244"/>
    <cellStyle name="60% - アクセント 5 2 4" xfId="245"/>
    <cellStyle name="60% - アクセント 5 2 5" xfId="246"/>
    <cellStyle name="60% - アクセント 5 3" xfId="247"/>
    <cellStyle name="60% - アクセント 5 3 2" xfId="248"/>
    <cellStyle name="60% - アクセント 5 3 3" xfId="249"/>
    <cellStyle name="60% - アクセント 5 3 4" xfId="250"/>
    <cellStyle name="60% - アクセント 5 3 5" xfId="251"/>
    <cellStyle name="60% - アクセント 5 4" xfId="252"/>
    <cellStyle name="60% - アクセント 5 4 2" xfId="253"/>
    <cellStyle name="60% - アクセント 5 4 3" xfId="254"/>
    <cellStyle name="60% - アクセント 5 5" xfId="255"/>
    <cellStyle name="60% - アクセント 5 6" xfId="256"/>
    <cellStyle name="60% - アクセント 6 2" xfId="257"/>
    <cellStyle name="60% - アクセント 6 2 2" xfId="258"/>
    <cellStyle name="60% - アクセント 6 2 3" xfId="259"/>
    <cellStyle name="60% - アクセント 6 2 4" xfId="260"/>
    <cellStyle name="60% - アクセント 6 2 5" xfId="261"/>
    <cellStyle name="60% - アクセント 6 3" xfId="262"/>
    <cellStyle name="60% - アクセント 6 3 2" xfId="263"/>
    <cellStyle name="60% - アクセント 6 3 3" xfId="264"/>
    <cellStyle name="60% - アクセント 6 3 4" xfId="265"/>
    <cellStyle name="60% - アクセント 6 3 5" xfId="266"/>
    <cellStyle name="60% - アクセント 6 4" xfId="267"/>
    <cellStyle name="60% - アクセント 6 4 2" xfId="268"/>
    <cellStyle name="60% - アクセント 6 4 3" xfId="269"/>
    <cellStyle name="60% - アクセント 6 5" xfId="270"/>
    <cellStyle name="60% - アクセント 6 6" xfId="271"/>
    <cellStyle name="AAA" xfId="272"/>
    <cellStyle name="Body" xfId="273"/>
    <cellStyle name="Body 2" xfId="274"/>
    <cellStyle name="Calc Currency (0)" xfId="275"/>
    <cellStyle name="Calc Currency (0) 2" xfId="276"/>
    <cellStyle name="Calc Currency (0) 3" xfId="277"/>
    <cellStyle name="Comma [0]" xfId="278"/>
    <cellStyle name="Comma [0] 2" xfId="279"/>
    <cellStyle name="Comma [0] 2 2" xfId="280"/>
    <cellStyle name="Comma [0] 3" xfId="281"/>
    <cellStyle name="Comma [0] 3 2" xfId="282"/>
    <cellStyle name="Comma [0] 4" xfId="283"/>
    <cellStyle name="Comma [0] 4 2" xfId="284"/>
    <cellStyle name="Comma [0] 5" xfId="285"/>
    <cellStyle name="Comma_1995" xfId="286"/>
    <cellStyle name="Currency [0]" xfId="287"/>
    <cellStyle name="Currency [0] 2" xfId="288"/>
    <cellStyle name="Currency [0] 3" xfId="289"/>
    <cellStyle name="Currency [0] 4" xfId="290"/>
    <cellStyle name="Currency_1995" xfId="291"/>
    <cellStyle name="entry" xfId="292"/>
    <cellStyle name="f" xfId="293"/>
    <cellStyle name="g/標準" xfId="294"/>
    <cellStyle name="g/標準 2" xfId="295"/>
    <cellStyle name="g/標準 2 2" xfId="296"/>
    <cellStyle name="g/標準 3" xfId="297"/>
    <cellStyle name="GBS Files" xfId="298"/>
    <cellStyle name="Grey" xfId="299"/>
    <cellStyle name="Head 1" xfId="300"/>
    <cellStyle name="Header1" xfId="301"/>
    <cellStyle name="Header1 2" xfId="302"/>
    <cellStyle name="Header1 3" xfId="303"/>
    <cellStyle name="Header1 4" xfId="304"/>
    <cellStyle name="Header2" xfId="305"/>
    <cellStyle name="Header2 2" xfId="306"/>
    <cellStyle name="Header2 3" xfId="307"/>
    <cellStyle name="Header2 4" xfId="308"/>
    <cellStyle name="Hyperlink_内3-1-1 配当決算期日変換処理" xfId="309"/>
    <cellStyle name="IBM(401K)" xfId="310"/>
    <cellStyle name="Input [yellow]" xfId="311"/>
    <cellStyle name="J401K" xfId="312"/>
    <cellStyle name="Komma [0]_laroux" xfId="313"/>
    <cellStyle name="Komma_laroux" xfId="314"/>
    <cellStyle name="no dec" xfId="315"/>
    <cellStyle name="no dec 2" xfId="316"/>
    <cellStyle name="no dec 2 2" xfId="317"/>
    <cellStyle name="no dec 2 2 2" xfId="318"/>
    <cellStyle name="no dec 2 2 2 2" xfId="319"/>
    <cellStyle name="no dec 2 2 2 3" xfId="320"/>
    <cellStyle name="no dec 2 2 2 4" xfId="321"/>
    <cellStyle name="no dec 2 2 3" xfId="322"/>
    <cellStyle name="no dec 2 2 3 2" xfId="323"/>
    <cellStyle name="no dec 2 2 3 3" xfId="324"/>
    <cellStyle name="no dec 2 2 4" xfId="325"/>
    <cellStyle name="no dec 2 2 4 2" xfId="326"/>
    <cellStyle name="no dec 2 2 4 3" xfId="327"/>
    <cellStyle name="no dec 2 2 5" xfId="328"/>
    <cellStyle name="no dec 2 2 5 2" xfId="329"/>
    <cellStyle name="no dec 2 2 6" xfId="330"/>
    <cellStyle name="no dec 2 3" xfId="331"/>
    <cellStyle name="no dec 2 3 2" xfId="332"/>
    <cellStyle name="no dec 2 3 2 2" xfId="333"/>
    <cellStyle name="no dec 2 3 2 3" xfId="334"/>
    <cellStyle name="no dec 2 3 2 4" xfId="335"/>
    <cellStyle name="no dec 2 3 3" xfId="336"/>
    <cellStyle name="no dec 2 3 3 2" xfId="337"/>
    <cellStyle name="no dec 2 3 3 3" xfId="338"/>
    <cellStyle name="no dec 2 3 4" xfId="339"/>
    <cellStyle name="no dec 2 3 4 2" xfId="340"/>
    <cellStyle name="no dec 2 3 4 3" xfId="341"/>
    <cellStyle name="no dec 2 3 5" xfId="342"/>
    <cellStyle name="no dec 2 3 5 2" xfId="343"/>
    <cellStyle name="no dec 2 3 6" xfId="344"/>
    <cellStyle name="no dec 2 4" xfId="345"/>
    <cellStyle name="no dec 2 4 2" xfId="346"/>
    <cellStyle name="no dec 2 4 3" xfId="347"/>
    <cellStyle name="no dec 2 4 3 2" xfId="348"/>
    <cellStyle name="no dec 2 4 4" xfId="349"/>
    <cellStyle name="no dec 2 4 5" xfId="350"/>
    <cellStyle name="no dec 2 5" xfId="351"/>
    <cellStyle name="no dec 2 5 2" xfId="352"/>
    <cellStyle name="no dec 2 5 2 2" xfId="353"/>
    <cellStyle name="no dec 2 5 2 2 2" xfId="354"/>
    <cellStyle name="no dec 2 5 2 2 2 2" xfId="355"/>
    <cellStyle name="no dec 2 5 2 3" xfId="356"/>
    <cellStyle name="no dec 2 5 2 3 2" xfId="357"/>
    <cellStyle name="no dec 2 5 2 3 2 2" xfId="358"/>
    <cellStyle name="no dec 2 5 2 4" xfId="359"/>
    <cellStyle name="no dec 2 5 2 4 2" xfId="360"/>
    <cellStyle name="no dec 2 5 3" xfId="361"/>
    <cellStyle name="no dec 2 5 3 2" xfId="362"/>
    <cellStyle name="no dec 2 5 3 2 2" xfId="363"/>
    <cellStyle name="no dec 2 5 4" xfId="364"/>
    <cellStyle name="no dec 2 5 4 2" xfId="365"/>
    <cellStyle name="no dec 2 5 4 3" xfId="366"/>
    <cellStyle name="no dec 2 5 4 3 2" xfId="367"/>
    <cellStyle name="no dec 2 5 5" xfId="368"/>
    <cellStyle name="no dec 2 5 5 2" xfId="369"/>
    <cellStyle name="no dec 2 5 5 2 2" xfId="370"/>
    <cellStyle name="no dec 2 5 6" xfId="371"/>
    <cellStyle name="no dec 2 5 6 2" xfId="372"/>
    <cellStyle name="no dec 2 6" xfId="373"/>
    <cellStyle name="no dec 2 6 2" xfId="374"/>
    <cellStyle name="no dec 2 6 2 2" xfId="375"/>
    <cellStyle name="no dec 2 6 2 2 2" xfId="376"/>
    <cellStyle name="no dec 2 6 2 3" xfId="377"/>
    <cellStyle name="no dec 2 6 2 4" xfId="378"/>
    <cellStyle name="no dec 2 6 3" xfId="379"/>
    <cellStyle name="no dec 2 6 3 2" xfId="380"/>
    <cellStyle name="no dec 2 6 3 2 2" xfId="381"/>
    <cellStyle name="no dec 2 6 4" xfId="382"/>
    <cellStyle name="no dec 2 6 5" xfId="383"/>
    <cellStyle name="no dec 2 6 5 2" xfId="384"/>
    <cellStyle name="no dec 2 7" xfId="385"/>
    <cellStyle name="no dec 2 7 2" xfId="386"/>
    <cellStyle name="no dec 2 7 2 2" xfId="387"/>
    <cellStyle name="no dec 2 7 2 2 2" xfId="388"/>
    <cellStyle name="no dec 2 7 3" xfId="389"/>
    <cellStyle name="no dec 2 7 3 2" xfId="390"/>
    <cellStyle name="no dec 2 8" xfId="391"/>
    <cellStyle name="no dec 2 8 2" xfId="392"/>
    <cellStyle name="no dec 2 8 3" xfId="393"/>
    <cellStyle name="no dec 2 9" xfId="394"/>
    <cellStyle name="no dec 3" xfId="395"/>
    <cellStyle name="no dec 3 2" xfId="396"/>
    <cellStyle name="no dec 3 2 2" xfId="397"/>
    <cellStyle name="no dec 3 2 3" xfId="398"/>
    <cellStyle name="no dec 3 2 4" xfId="399"/>
    <cellStyle name="no dec 3 3" xfId="400"/>
    <cellStyle name="no dec 3 3 2" xfId="401"/>
    <cellStyle name="no dec 3 3 3" xfId="402"/>
    <cellStyle name="no dec 3 4" xfId="403"/>
    <cellStyle name="no dec 3 5" xfId="404"/>
    <cellStyle name="no dec 4" xfId="405"/>
    <cellStyle name="no dec 4 2" xfId="406"/>
    <cellStyle name="no dec 4 2 2" xfId="407"/>
    <cellStyle name="no dec 4 2 2 2" xfId="408"/>
    <cellStyle name="no dec 4 2 2 2 2" xfId="409"/>
    <cellStyle name="no dec 4 2 3" xfId="410"/>
    <cellStyle name="no dec 4 2 3 2" xfId="411"/>
    <cellStyle name="no dec 4 2 3 2 2" xfId="412"/>
    <cellStyle name="no dec 4 2 4" xfId="413"/>
    <cellStyle name="no dec 4 2 4 2" xfId="414"/>
    <cellStyle name="no dec 4 3" xfId="415"/>
    <cellStyle name="no dec 4 3 2" xfId="416"/>
    <cellStyle name="no dec 4 3 2 2" xfId="417"/>
    <cellStyle name="no dec 4 4" xfId="418"/>
    <cellStyle name="no dec 4 4 2" xfId="419"/>
    <cellStyle name="no dec 4 4 3" xfId="420"/>
    <cellStyle name="no dec 4 4 3 2" xfId="421"/>
    <cellStyle name="no dec 4 5" xfId="422"/>
    <cellStyle name="no dec 4 5 2" xfId="423"/>
    <cellStyle name="no dec 4 5 2 2" xfId="424"/>
    <cellStyle name="no dec 4 6" xfId="425"/>
    <cellStyle name="no dec 4 6 2" xfId="426"/>
    <cellStyle name="no dec 5" xfId="427"/>
    <cellStyle name="no dec 5 2" xfId="428"/>
    <cellStyle name="no dec 5 2 2" xfId="429"/>
    <cellStyle name="no dec 5 2 2 2" xfId="430"/>
    <cellStyle name="no dec 5 3" xfId="431"/>
    <cellStyle name="no dec 5 3 2" xfId="432"/>
    <cellStyle name="no dec 5 3 2 2" xfId="433"/>
    <cellStyle name="no dec 5 4" xfId="434"/>
    <cellStyle name="no dec 5 4 2" xfId="435"/>
    <cellStyle name="no dec 6" xfId="436"/>
    <cellStyle name="no dec 6 2" xfId="437"/>
    <cellStyle name="no dec 6 2 2" xfId="438"/>
    <cellStyle name="no dec 6 2 2 2" xfId="439"/>
    <cellStyle name="no dec 6 3" xfId="440"/>
    <cellStyle name="no dec 6 3 2" xfId="441"/>
    <cellStyle name="no dec 7" xfId="442"/>
    <cellStyle name="no dec 7 2" xfId="443"/>
    <cellStyle name="no dec 8" xfId="444"/>
    <cellStyle name="no dec 8 2" xfId="445"/>
    <cellStyle name="no dec_基本設計書更新履歴一覧" xfId="446"/>
    <cellStyle name="Normal - Style1" xfId="447"/>
    <cellStyle name="Normal - Style1 2" xfId="448"/>
    <cellStyle name="Normal - Style1 3" xfId="449"/>
    <cellStyle name="Normal - Style1 4" xfId="450"/>
    <cellStyle name="Normal_#18-Internet" xfId="451"/>
    <cellStyle name="Percent [2]" xfId="452"/>
    <cellStyle name="price" xfId="453"/>
    <cellStyle name="PSChar" xfId="454"/>
    <cellStyle name="PSHeading" xfId="455"/>
    <cellStyle name="revised" xfId="456"/>
    <cellStyle name="SAPBEXaggData" xfId="457"/>
    <cellStyle name="SAPBEXaggDataEmph" xfId="458"/>
    <cellStyle name="SAPBEXaggItem" xfId="459"/>
    <cellStyle name="SAPBEXaggItemX" xfId="460"/>
    <cellStyle name="SAPBEXchaText" xfId="461"/>
    <cellStyle name="SAPBEXexcBad7" xfId="462"/>
    <cellStyle name="SAPBEXexcBad8" xfId="463"/>
    <cellStyle name="SAPBEXexcBad9" xfId="464"/>
    <cellStyle name="SAPBEXexcCritical4" xfId="465"/>
    <cellStyle name="SAPBEXexcCritical5" xfId="466"/>
    <cellStyle name="SAPBEXexcCritical6" xfId="467"/>
    <cellStyle name="SAPBEXexcGood1" xfId="468"/>
    <cellStyle name="SAPBEXexcGood2" xfId="469"/>
    <cellStyle name="SAPBEXexcGood3" xfId="470"/>
    <cellStyle name="SAPBEXfilterDrill" xfId="471"/>
    <cellStyle name="SAPBEXfilterItem" xfId="472"/>
    <cellStyle name="SAPBEXfilterText" xfId="473"/>
    <cellStyle name="SAPBEXformats" xfId="474"/>
    <cellStyle name="SAPBEXheaderItem" xfId="475"/>
    <cellStyle name="SAPBEXheaderText" xfId="476"/>
    <cellStyle name="SAPBEXHLevel0" xfId="477"/>
    <cellStyle name="SAPBEXHLevel0X" xfId="478"/>
    <cellStyle name="SAPBEXHLevel1" xfId="479"/>
    <cellStyle name="SAPBEXHLevel1X" xfId="480"/>
    <cellStyle name="SAPBEXHLevel2" xfId="481"/>
    <cellStyle name="SAPBEXHLevel2X" xfId="482"/>
    <cellStyle name="SAPBEXHLevel3" xfId="483"/>
    <cellStyle name="SAPBEXHLevel3X" xfId="484"/>
    <cellStyle name="SAPBEXresData" xfId="485"/>
    <cellStyle name="SAPBEXresDataEmph" xfId="486"/>
    <cellStyle name="SAPBEXresItem" xfId="487"/>
    <cellStyle name="SAPBEXresItemX" xfId="488"/>
    <cellStyle name="SAPBEXstdData" xfId="489"/>
    <cellStyle name="SAPBEXstdDataEmph" xfId="490"/>
    <cellStyle name="SAPBEXstdItem" xfId="491"/>
    <cellStyle name="SAPBEXstdItemX" xfId="492"/>
    <cellStyle name="SAPBEXtitle" xfId="493"/>
    <cellStyle name="SAPBEXundefined" xfId="494"/>
    <cellStyle name="section" xfId="495"/>
    <cellStyle name="SPOl" xfId="496"/>
    <cellStyle name="Standaard_laroux" xfId="497"/>
    <cellStyle name="subhead" xfId="498"/>
    <cellStyle name="title" xfId="499"/>
    <cellStyle name="Valuta [0]_laroux" xfId="500"/>
    <cellStyle name="Valuta_laroux" xfId="501"/>
    <cellStyle name="yumi" xfId="502"/>
    <cellStyle name="アクセント 1 2" xfId="503"/>
    <cellStyle name="アクセント 1 2 2" xfId="504"/>
    <cellStyle name="アクセント 1 2 3" xfId="505"/>
    <cellStyle name="アクセント 1 2 4" xfId="506"/>
    <cellStyle name="アクセント 1 2 5" xfId="507"/>
    <cellStyle name="アクセント 1 3" xfId="508"/>
    <cellStyle name="アクセント 1 3 2" xfId="509"/>
    <cellStyle name="アクセント 1 3 3" xfId="510"/>
    <cellStyle name="アクセント 1 3 4" xfId="511"/>
    <cellStyle name="アクセント 1 3 5" xfId="512"/>
    <cellStyle name="アクセント 1 4" xfId="513"/>
    <cellStyle name="アクセント 1 4 2" xfId="514"/>
    <cellStyle name="アクセント 1 4 3" xfId="515"/>
    <cellStyle name="アクセント 1 5" xfId="516"/>
    <cellStyle name="アクセント 1 6" xfId="517"/>
    <cellStyle name="アクセント 2 2" xfId="518"/>
    <cellStyle name="アクセント 2 2 2" xfId="519"/>
    <cellStyle name="アクセント 2 2 3" xfId="520"/>
    <cellStyle name="アクセント 2 2 4" xfId="521"/>
    <cellStyle name="アクセント 2 2 5" xfId="522"/>
    <cellStyle name="アクセント 2 3" xfId="523"/>
    <cellStyle name="アクセント 2 3 2" xfId="524"/>
    <cellStyle name="アクセント 2 3 3" xfId="525"/>
    <cellStyle name="アクセント 2 3 4" xfId="526"/>
    <cellStyle name="アクセント 2 3 5" xfId="527"/>
    <cellStyle name="アクセント 2 4" xfId="528"/>
    <cellStyle name="アクセント 2 4 2" xfId="529"/>
    <cellStyle name="アクセント 2 4 3" xfId="530"/>
    <cellStyle name="アクセント 2 5" xfId="531"/>
    <cellStyle name="アクセント 2 6" xfId="532"/>
    <cellStyle name="アクセント 3 2" xfId="533"/>
    <cellStyle name="アクセント 3 2 2" xfId="534"/>
    <cellStyle name="アクセント 3 2 3" xfId="535"/>
    <cellStyle name="アクセント 3 2 4" xfId="536"/>
    <cellStyle name="アクセント 3 2 5" xfId="537"/>
    <cellStyle name="アクセント 3 3" xfId="538"/>
    <cellStyle name="アクセント 3 3 2" xfId="539"/>
    <cellStyle name="アクセント 3 3 3" xfId="540"/>
    <cellStyle name="アクセント 3 3 4" xfId="541"/>
    <cellStyle name="アクセント 3 3 5" xfId="542"/>
    <cellStyle name="アクセント 3 4" xfId="543"/>
    <cellStyle name="アクセント 3 4 2" xfId="544"/>
    <cellStyle name="アクセント 3 4 3" xfId="545"/>
    <cellStyle name="アクセント 3 5" xfId="546"/>
    <cellStyle name="アクセント 3 6" xfId="547"/>
    <cellStyle name="アクセント 4 2" xfId="548"/>
    <cellStyle name="アクセント 4 2 2" xfId="549"/>
    <cellStyle name="アクセント 4 2 3" xfId="550"/>
    <cellStyle name="アクセント 4 2 4" xfId="551"/>
    <cellStyle name="アクセント 4 2 5" xfId="552"/>
    <cellStyle name="アクセント 4 3" xfId="553"/>
    <cellStyle name="アクセント 4 3 2" xfId="554"/>
    <cellStyle name="アクセント 4 3 3" xfId="555"/>
    <cellStyle name="アクセント 4 3 4" xfId="556"/>
    <cellStyle name="アクセント 4 3 5" xfId="557"/>
    <cellStyle name="アクセント 4 4" xfId="558"/>
    <cellStyle name="アクセント 4 4 2" xfId="559"/>
    <cellStyle name="アクセント 4 4 3" xfId="560"/>
    <cellStyle name="アクセント 4 5" xfId="561"/>
    <cellStyle name="アクセント 4 6" xfId="562"/>
    <cellStyle name="アクセント 5 2" xfId="563"/>
    <cellStyle name="アクセント 5 2 2" xfId="564"/>
    <cellStyle name="アクセント 5 2 3" xfId="565"/>
    <cellStyle name="アクセント 5 2 4" xfId="566"/>
    <cellStyle name="アクセント 5 2 5" xfId="567"/>
    <cellStyle name="アクセント 5 3" xfId="568"/>
    <cellStyle name="アクセント 5 3 2" xfId="569"/>
    <cellStyle name="アクセント 5 3 3" xfId="570"/>
    <cellStyle name="アクセント 5 3 4" xfId="571"/>
    <cellStyle name="アクセント 5 3 5" xfId="572"/>
    <cellStyle name="アクセント 5 4" xfId="573"/>
    <cellStyle name="アクセント 5 4 2" xfId="574"/>
    <cellStyle name="アクセント 5 4 3" xfId="575"/>
    <cellStyle name="アクセント 5 5" xfId="576"/>
    <cellStyle name="アクセント 5 6" xfId="577"/>
    <cellStyle name="アクセント 6 2" xfId="578"/>
    <cellStyle name="アクセント 6 2 2" xfId="579"/>
    <cellStyle name="アクセント 6 2 3" xfId="580"/>
    <cellStyle name="アクセント 6 2 4" xfId="581"/>
    <cellStyle name="アクセント 6 2 5" xfId="582"/>
    <cellStyle name="アクセント 6 3" xfId="583"/>
    <cellStyle name="アクセント 6 3 2" xfId="584"/>
    <cellStyle name="アクセント 6 3 3" xfId="585"/>
    <cellStyle name="アクセント 6 3 4" xfId="586"/>
    <cellStyle name="アクセント 6 3 5" xfId="587"/>
    <cellStyle name="アクセント 6 4" xfId="588"/>
    <cellStyle name="アクセント 6 4 2" xfId="589"/>
    <cellStyle name="アクセント 6 4 3" xfId="590"/>
    <cellStyle name="アクセント 6 5" xfId="591"/>
    <cellStyle name="アクセント 6 6" xfId="592"/>
    <cellStyle name="ｶｯｺ" xfId="593"/>
    <cellStyle name="スタイル 1" xfId="594"/>
    <cellStyle name="スタイル 1 2" xfId="595"/>
    <cellStyle name="タイトル 2" xfId="596"/>
    <cellStyle name="タイトル 2 2" xfId="597"/>
    <cellStyle name="タイトル 2 3" xfId="598"/>
    <cellStyle name="タイトル 2 4" xfId="599"/>
    <cellStyle name="タイトル 2 5" xfId="600"/>
    <cellStyle name="タイトル 3" xfId="601"/>
    <cellStyle name="タイトル 3 2" xfId="602"/>
    <cellStyle name="タイトル 3 3" xfId="603"/>
    <cellStyle name="タイトル 3 4" xfId="604"/>
    <cellStyle name="タイトル 3 5" xfId="605"/>
    <cellStyle name="タイトル 4" xfId="606"/>
    <cellStyle name="タイトル 4 2" xfId="607"/>
    <cellStyle name="タイトル 4 3" xfId="608"/>
    <cellStyle name="タイトル 5" xfId="609"/>
    <cellStyle name="チェック セル 2" xfId="610"/>
    <cellStyle name="チェック セル 2 2" xfId="611"/>
    <cellStyle name="チェック セル 2 3" xfId="612"/>
    <cellStyle name="チェック セル 2 4" xfId="613"/>
    <cellStyle name="チェック セル 2 5" xfId="614"/>
    <cellStyle name="チェック セル 3" xfId="615"/>
    <cellStyle name="チェック セル 3 2" xfId="616"/>
    <cellStyle name="チェック セル 3 3" xfId="617"/>
    <cellStyle name="チェック セル 3 4" xfId="618"/>
    <cellStyle name="チェック セル 3 5" xfId="619"/>
    <cellStyle name="チェック セル 4" xfId="620"/>
    <cellStyle name="チェック セル 4 2" xfId="621"/>
    <cellStyle name="チェック セル 4 3" xfId="622"/>
    <cellStyle name="チェック セル 5" xfId="623"/>
    <cellStyle name="チェック セル 6" xfId="624"/>
    <cellStyle name="どちらでもない 2" xfId="625"/>
    <cellStyle name="どちらでもない 2 2" xfId="626"/>
    <cellStyle name="どちらでもない 2 3" xfId="627"/>
    <cellStyle name="どちらでもない 2 4" xfId="628"/>
    <cellStyle name="どちらでもない 2 5" xfId="629"/>
    <cellStyle name="どちらでもない 3" xfId="630"/>
    <cellStyle name="どちらでもない 3 2" xfId="631"/>
    <cellStyle name="どちらでもない 3 3" xfId="632"/>
    <cellStyle name="どちらでもない 3 4" xfId="633"/>
    <cellStyle name="どちらでもない 3 5" xfId="634"/>
    <cellStyle name="どちらでもない 4" xfId="635"/>
    <cellStyle name="どちらでもない 4 2" xfId="636"/>
    <cellStyle name="どちらでもない 4 3" xfId="637"/>
    <cellStyle name="どちらでもない 5" xfId="638"/>
    <cellStyle name="どちらでもない 6" xfId="639"/>
    <cellStyle name="パーセント 2" xfId="640"/>
    <cellStyle name="パーセント 3" xfId="641"/>
    <cellStyle name="ハイパーリンク 2" xfId="642"/>
    <cellStyle name="ハイパーリンク 2 2" xfId="643"/>
    <cellStyle name="ハイパーリンク 2_基本設計書更新履歴一覧" xfId="644"/>
    <cellStyle name="ハイパーリンク 3" xfId="645"/>
    <cellStyle name="ハイパーリンク 4" xfId="646"/>
    <cellStyle name="ハイパーリンク 5" xfId="647"/>
    <cellStyle name="ハイパーリンク 6" xfId="648"/>
    <cellStyle name="メモ 2" xfId="649"/>
    <cellStyle name="メモ 2 2" xfId="650"/>
    <cellStyle name="メモ 2 3" xfId="651"/>
    <cellStyle name="メモ 2 3 2" xfId="652"/>
    <cellStyle name="メモ 2 4" xfId="653"/>
    <cellStyle name="メモ 2 5" xfId="654"/>
    <cellStyle name="メモ 2 6" xfId="655"/>
    <cellStyle name="メモ 2 7" xfId="656"/>
    <cellStyle name="メモ 3" xfId="657"/>
    <cellStyle name="メモ 3 2" xfId="658"/>
    <cellStyle name="メモ 3 2 2" xfId="659"/>
    <cellStyle name="メモ 3 2 3" xfId="660"/>
    <cellStyle name="メモ 3 2 3 2" xfId="661"/>
    <cellStyle name="メモ 3 2 4" xfId="662"/>
    <cellStyle name="メモ 3 3" xfId="663"/>
    <cellStyle name="メモ 3 3 2" xfId="664"/>
    <cellStyle name="メモ 3 3 3" xfId="665"/>
    <cellStyle name="メモ 3 3 3 2" xfId="666"/>
    <cellStyle name="メモ 3 3 4" xfId="667"/>
    <cellStyle name="メモ 3 4" xfId="668"/>
    <cellStyle name="メモ 3 5" xfId="669"/>
    <cellStyle name="メモ 3 6" xfId="670"/>
    <cellStyle name="メモ 3 7" xfId="671"/>
    <cellStyle name="メモ 4" xfId="672"/>
    <cellStyle name="メモ 4 2" xfId="673"/>
    <cellStyle name="メモ 4 3" xfId="674"/>
    <cellStyle name="メモ 4 4" xfId="675"/>
    <cellStyle name="メモ 5" xfId="676"/>
    <cellStyle name="メモ 6" xfId="677"/>
    <cellStyle name="リンク セル 2" xfId="678"/>
    <cellStyle name="リンク セル 2 2" xfId="679"/>
    <cellStyle name="リンク セル 2 3" xfId="680"/>
    <cellStyle name="リンク セル 2 4" xfId="681"/>
    <cellStyle name="リンク セル 2 5" xfId="682"/>
    <cellStyle name="リンク セル 3" xfId="683"/>
    <cellStyle name="リンク セル 3 2" xfId="684"/>
    <cellStyle name="リンク セル 3 3" xfId="685"/>
    <cellStyle name="リンク セル 3 4" xfId="686"/>
    <cellStyle name="リンク セル 3 5" xfId="687"/>
    <cellStyle name="リンク セル 4" xfId="688"/>
    <cellStyle name="リンク セル 4 2" xfId="689"/>
    <cellStyle name="リンク セル 4 3" xfId="690"/>
    <cellStyle name="リンク セル 5" xfId="691"/>
    <cellStyle name="リンク セル 6" xfId="692"/>
    <cellStyle name="_x001d_・_x000c_ﾏ・_x000d_ﾂ・_x0001__x0016__x0011_F5_x0007__x0001__x0001_" xfId="693"/>
    <cellStyle name="悪い 2" xfId="694"/>
    <cellStyle name="悪い 2 2" xfId="695"/>
    <cellStyle name="悪い 2 3" xfId="696"/>
    <cellStyle name="悪い 2 4" xfId="697"/>
    <cellStyle name="悪い 2 5" xfId="698"/>
    <cellStyle name="悪い 3" xfId="699"/>
    <cellStyle name="悪い 3 2" xfId="700"/>
    <cellStyle name="悪い 3 3" xfId="701"/>
    <cellStyle name="悪い 3 4" xfId="702"/>
    <cellStyle name="悪い 4" xfId="703"/>
    <cellStyle name="悪い 4 2" xfId="704"/>
    <cellStyle name="悪い 4 3" xfId="705"/>
    <cellStyle name="悪い 4 4" xfId="706"/>
    <cellStyle name="悪い 4 5" xfId="707"/>
    <cellStyle name="悪い 5" xfId="708"/>
    <cellStyle name="悪い 6" xfId="709"/>
    <cellStyle name="悪い 7" xfId="710"/>
    <cellStyle name="改行(上)" xfId="711"/>
    <cellStyle name="改行(中)" xfId="712"/>
    <cellStyle name="計算 2" xfId="713"/>
    <cellStyle name="計算 2 2" xfId="714"/>
    <cellStyle name="計算 2 3" xfId="715"/>
    <cellStyle name="計算 2 4" xfId="716"/>
    <cellStyle name="計算 2 5" xfId="717"/>
    <cellStyle name="計算 3" xfId="718"/>
    <cellStyle name="計算 3 2" xfId="719"/>
    <cellStyle name="計算 3 3" xfId="720"/>
    <cellStyle name="計算 3 4" xfId="721"/>
    <cellStyle name="計算 3 5" xfId="722"/>
    <cellStyle name="計算 4" xfId="723"/>
    <cellStyle name="計算 4 2" xfId="724"/>
    <cellStyle name="計算 4 3" xfId="725"/>
    <cellStyle name="計算 5" xfId="726"/>
    <cellStyle name="計算 6" xfId="727"/>
    <cellStyle name="警告文 2" xfId="728"/>
    <cellStyle name="警告文 2 2" xfId="729"/>
    <cellStyle name="警告文 2 3" xfId="730"/>
    <cellStyle name="警告文 2 4" xfId="731"/>
    <cellStyle name="警告文 2 5" xfId="732"/>
    <cellStyle name="警告文 3" xfId="733"/>
    <cellStyle name="警告文 3 2" xfId="734"/>
    <cellStyle name="警告文 3 3" xfId="735"/>
    <cellStyle name="警告文 3 4" xfId="736"/>
    <cellStyle name="警告文 3 5" xfId="737"/>
    <cellStyle name="警告文 4" xfId="738"/>
    <cellStyle name="警告文 4 2" xfId="739"/>
    <cellStyle name="警告文 4 3" xfId="740"/>
    <cellStyle name="警告文 5" xfId="741"/>
    <cellStyle name="警告文 6" xfId="742"/>
    <cellStyle name="桁区切り 2" xfId="743"/>
    <cellStyle name="桁区切り 3" xfId="744"/>
    <cellStyle name="桁区切り 4" xfId="745"/>
    <cellStyle name="桁区切り 5" xfId="746"/>
    <cellStyle name="桁区切り 6" xfId="747"/>
    <cellStyle name="見出し 1 2" xfId="748"/>
    <cellStyle name="見出し 1 2 2" xfId="749"/>
    <cellStyle name="見出し 1 2 3" xfId="750"/>
    <cellStyle name="見出し 1 2 4" xfId="751"/>
    <cellStyle name="見出し 1 2 5" xfId="752"/>
    <cellStyle name="見出し 1 3" xfId="753"/>
    <cellStyle name="見出し 1 3 2" xfId="754"/>
    <cellStyle name="見出し 1 3 3" xfId="755"/>
    <cellStyle name="見出し 1 3 4" xfId="756"/>
    <cellStyle name="見出し 1 3 5" xfId="757"/>
    <cellStyle name="見出し 1 4" xfId="758"/>
    <cellStyle name="見出し 1 4 2" xfId="759"/>
    <cellStyle name="見出し 1 4 3" xfId="760"/>
    <cellStyle name="見出し 1 5" xfId="761"/>
    <cellStyle name="見出し 2 2" xfId="762"/>
    <cellStyle name="見出し 2 2 2" xfId="763"/>
    <cellStyle name="見出し 2 2 3" xfId="764"/>
    <cellStyle name="見出し 2 2 4" xfId="765"/>
    <cellStyle name="見出し 2 2 5" xfId="766"/>
    <cellStyle name="見出し 2 3" xfId="767"/>
    <cellStyle name="見出し 2 3 2" xfId="768"/>
    <cellStyle name="見出し 2 3 3" xfId="769"/>
    <cellStyle name="見出し 2 3 4" xfId="770"/>
    <cellStyle name="見出し 2 3 5" xfId="771"/>
    <cellStyle name="見出し 2 4" xfId="772"/>
    <cellStyle name="見出し 2 4 2" xfId="773"/>
    <cellStyle name="見出し 2 4 3" xfId="774"/>
    <cellStyle name="見出し 2 5" xfId="775"/>
    <cellStyle name="見出し 3 2" xfId="776"/>
    <cellStyle name="見出し 3 2 2" xfId="777"/>
    <cellStyle name="見出し 3 2 3" xfId="778"/>
    <cellStyle name="見出し 3 2 4" xfId="779"/>
    <cellStyle name="見出し 3 2 5" xfId="780"/>
    <cellStyle name="見出し 3 3" xfId="781"/>
    <cellStyle name="見出し 3 3 2" xfId="782"/>
    <cellStyle name="見出し 3 3 3" xfId="783"/>
    <cellStyle name="見出し 3 3 4" xfId="784"/>
    <cellStyle name="見出し 3 3 5" xfId="785"/>
    <cellStyle name="見出し 3 4" xfId="786"/>
    <cellStyle name="見出し 3 4 2" xfId="787"/>
    <cellStyle name="見出し 3 4 3" xfId="788"/>
    <cellStyle name="見出し 3 5" xfId="789"/>
    <cellStyle name="見出し 4 2" xfId="790"/>
    <cellStyle name="見出し 4 2 2" xfId="791"/>
    <cellStyle name="見出し 4 2 3" xfId="792"/>
    <cellStyle name="見出し 4 2 4" xfId="793"/>
    <cellStyle name="見出し 4 2 5" xfId="794"/>
    <cellStyle name="見出し 4 3" xfId="795"/>
    <cellStyle name="見出し 4 3 2" xfId="796"/>
    <cellStyle name="見出し 4 3 3" xfId="797"/>
    <cellStyle name="見出し 4 3 4" xfId="798"/>
    <cellStyle name="見出し 4 3 5" xfId="799"/>
    <cellStyle name="見出し 4 4" xfId="800"/>
    <cellStyle name="見出し 4 4 2" xfId="801"/>
    <cellStyle name="見出し 4 4 3" xfId="802"/>
    <cellStyle name="見出し 4 5" xfId="803"/>
    <cellStyle name="集計 2" xfId="804"/>
    <cellStyle name="集計 2 2" xfId="805"/>
    <cellStyle name="集計 2 3" xfId="806"/>
    <cellStyle name="集計 2 4" xfId="807"/>
    <cellStyle name="集計 2 5" xfId="808"/>
    <cellStyle name="集計 3" xfId="809"/>
    <cellStyle name="集計 3 2" xfId="810"/>
    <cellStyle name="集計 3 3" xfId="811"/>
    <cellStyle name="集計 3 4" xfId="812"/>
    <cellStyle name="集計 3 5" xfId="813"/>
    <cellStyle name="集計 4" xfId="814"/>
    <cellStyle name="集計 4 2" xfId="815"/>
    <cellStyle name="集計 4 3" xfId="816"/>
    <cellStyle name="集計 5" xfId="817"/>
    <cellStyle name="集計 6" xfId="818"/>
    <cellStyle name="出力 2" xfId="819"/>
    <cellStyle name="出力 2 2" xfId="820"/>
    <cellStyle name="出力 2 3" xfId="821"/>
    <cellStyle name="出力 2 4" xfId="822"/>
    <cellStyle name="出力 2 5" xfId="823"/>
    <cellStyle name="出力 3" xfId="824"/>
    <cellStyle name="出力 3 2" xfId="825"/>
    <cellStyle name="出力 3 3" xfId="826"/>
    <cellStyle name="出力 3 4" xfId="827"/>
    <cellStyle name="出力 3 5" xfId="828"/>
    <cellStyle name="出力 4" xfId="829"/>
    <cellStyle name="出力 4 2" xfId="830"/>
    <cellStyle name="出力 4 3" xfId="831"/>
    <cellStyle name="出力 5" xfId="832"/>
    <cellStyle name="出力 6" xfId="833"/>
    <cellStyle name="常规_NAMA3RO_2K" xfId="834"/>
    <cellStyle name="青" xfId="835"/>
    <cellStyle name="赤" xfId="836"/>
    <cellStyle name="説明文 2" xfId="837"/>
    <cellStyle name="説明文 2 2" xfId="838"/>
    <cellStyle name="説明文 2 3" xfId="839"/>
    <cellStyle name="説明文 2 4" xfId="840"/>
    <cellStyle name="説明文 2 5" xfId="841"/>
    <cellStyle name="説明文 3" xfId="842"/>
    <cellStyle name="説明文 3 2" xfId="843"/>
    <cellStyle name="説明文 3 3" xfId="844"/>
    <cellStyle name="説明文 3 4" xfId="845"/>
    <cellStyle name="説明文 3 5" xfId="846"/>
    <cellStyle name="説明文 4" xfId="847"/>
    <cellStyle name="説明文 4 2" xfId="848"/>
    <cellStyle name="説明文 4 3" xfId="849"/>
    <cellStyle name="説明文 5" xfId="850"/>
    <cellStyle name="説明文 6" xfId="851"/>
    <cellStyle name="台" xfId="852"/>
    <cellStyle name="脱浦 [0.00]_・票" xfId="853"/>
    <cellStyle name="脱浦_・票" xfId="854"/>
    <cellStyle name="通貨 [0.00" xfId="855"/>
    <cellStyle name="通貨 2" xfId="856"/>
    <cellStyle name="通貨 2 2" xfId="857"/>
    <cellStyle name="通貨 3" xfId="858"/>
    <cellStyle name="通貨 3 2" xfId="859"/>
    <cellStyle name="日付" xfId="860"/>
    <cellStyle name="日付Ａ" xfId="861"/>
    <cellStyle name="入力 2" xfId="862"/>
    <cellStyle name="入力 2 2" xfId="863"/>
    <cellStyle name="入力 2 3" xfId="864"/>
    <cellStyle name="入力 2 4" xfId="865"/>
    <cellStyle name="入力 2 5" xfId="866"/>
    <cellStyle name="入力 3" xfId="867"/>
    <cellStyle name="入力 3 2" xfId="868"/>
    <cellStyle name="入力 3 3" xfId="869"/>
    <cellStyle name="入力 3 4" xfId="870"/>
    <cellStyle name="入力 3 5" xfId="871"/>
    <cellStyle name="入力 4" xfId="872"/>
    <cellStyle name="入力 4 2" xfId="873"/>
    <cellStyle name="入力 4 3" xfId="874"/>
    <cellStyle name="入力 5" xfId="875"/>
    <cellStyle name="入力 6" xfId="876"/>
    <cellStyle name="標準" xfId="0" builtinId="0"/>
    <cellStyle name="標準 10" xfId="877"/>
    <cellStyle name="標準 10 2" xfId="878"/>
    <cellStyle name="標準 10 2 2" xfId="879"/>
    <cellStyle name="標準 10 2 3" xfId="880"/>
    <cellStyle name="標準 10 2 4" xfId="881"/>
    <cellStyle name="標準 10 2 5" xfId="882"/>
    <cellStyle name="標準 10 2 6" xfId="883"/>
    <cellStyle name="標準 10 3" xfId="884"/>
    <cellStyle name="標準 10 4" xfId="885"/>
    <cellStyle name="標準 10 5" xfId="886"/>
    <cellStyle name="標準 11" xfId="887"/>
    <cellStyle name="標準 11 2" xfId="888"/>
    <cellStyle name="標準 11 3" xfId="889"/>
    <cellStyle name="標準 11 4" xfId="890"/>
    <cellStyle name="標準 12" xfId="891"/>
    <cellStyle name="標準 12 2" xfId="892"/>
    <cellStyle name="標準 12 3" xfId="893"/>
    <cellStyle name="標準 12 4" xfId="894"/>
    <cellStyle name="標準 13" xfId="895"/>
    <cellStyle name="標準 13 2" xfId="896"/>
    <cellStyle name="標準 13 3" xfId="897"/>
    <cellStyle name="標準 13 4" xfId="898"/>
    <cellStyle name="標準 13 5" xfId="899"/>
    <cellStyle name="標準 14" xfId="900"/>
    <cellStyle name="標準 14 2" xfId="901"/>
    <cellStyle name="標準 14 3" xfId="902"/>
    <cellStyle name="標準 14 3 2" xfId="903"/>
    <cellStyle name="標準 14 3 3" xfId="904"/>
    <cellStyle name="標準 14 4" xfId="905"/>
    <cellStyle name="標準 15" xfId="906"/>
    <cellStyle name="標準 15 2" xfId="907"/>
    <cellStyle name="標準 15 3" xfId="908"/>
    <cellStyle name="標準 16" xfId="909"/>
    <cellStyle name="標準 16 2" xfId="910"/>
    <cellStyle name="標準 17" xfId="911"/>
    <cellStyle name="標準 18" xfId="912"/>
    <cellStyle name="標準 18 2" xfId="913"/>
    <cellStyle name="標準 18 2 2" xfId="914"/>
    <cellStyle name="標準 18 2 3" xfId="915"/>
    <cellStyle name="標準 18 2 4" xfId="916"/>
    <cellStyle name="標準 18 2 5" xfId="917"/>
    <cellStyle name="標準 18 3" xfId="918"/>
    <cellStyle name="標準 18 4" xfId="919"/>
    <cellStyle name="標準 18 5" xfId="920"/>
    <cellStyle name="標準 18 6" xfId="921"/>
    <cellStyle name="標準 18 7" xfId="922"/>
    <cellStyle name="標準 18 7 2" xfId="923"/>
    <cellStyle name="標準 18 7 2 2" xfId="924"/>
    <cellStyle name="標準 18 7 3" xfId="925"/>
    <cellStyle name="標準 19" xfId="926"/>
    <cellStyle name="標準 19 2" xfId="927"/>
    <cellStyle name="標準 19 3" xfId="928"/>
    <cellStyle name="標準 19 4" xfId="929"/>
    <cellStyle name="標準 2" xfId="930"/>
    <cellStyle name="標準 2 2" xfId="931"/>
    <cellStyle name="標準 2 2 2" xfId="932"/>
    <cellStyle name="標準 2 2 2 2" xfId="933"/>
    <cellStyle name="標準 2 2 2 3" xfId="934"/>
    <cellStyle name="標準 2 2 3" xfId="935"/>
    <cellStyle name="標準 2 2 3 2" xfId="936"/>
    <cellStyle name="標準 2 2 3 3" xfId="937"/>
    <cellStyle name="標準 2 2 4" xfId="938"/>
    <cellStyle name="標準 2 2 5" xfId="939"/>
    <cellStyle name="標準 2 2 6" xfId="940"/>
    <cellStyle name="標準 2 3" xfId="941"/>
    <cellStyle name="標準 2 3 2" xfId="942"/>
    <cellStyle name="標準 2 3 2 2" xfId="943"/>
    <cellStyle name="標準 2 3 2 3" xfId="944"/>
    <cellStyle name="標準 2 3 2 4" xfId="945"/>
    <cellStyle name="標準 2 3 3" xfId="946"/>
    <cellStyle name="標準 2 3 4" xfId="947"/>
    <cellStyle name="標準 2 4" xfId="948"/>
    <cellStyle name="標準 2 4 2" xfId="949"/>
    <cellStyle name="標準 2 4 3" xfId="950"/>
    <cellStyle name="標準 2 4 3 2" xfId="951"/>
    <cellStyle name="標準 2 4 3 2 2" xfId="952"/>
    <cellStyle name="標準 2 4 3 3" xfId="953"/>
    <cellStyle name="標準 2 4 3 3 2" xfId="954"/>
    <cellStyle name="標準 2 4 3 4" xfId="955"/>
    <cellStyle name="標準 2 4 3 5" xfId="956"/>
    <cellStyle name="標準 2 4 4" xfId="957"/>
    <cellStyle name="標準 2 4 5" xfId="958"/>
    <cellStyle name="標準 2 4 6" xfId="959"/>
    <cellStyle name="標準 2 5" xfId="960"/>
    <cellStyle name="標準 2_【高圧API】画面項目確認一覧_20150817" xfId="961"/>
    <cellStyle name="標準 20" xfId="962"/>
    <cellStyle name="標準 20 2" xfId="963"/>
    <cellStyle name="標準 20 2 2" xfId="964"/>
    <cellStyle name="標準 20 3" xfId="965"/>
    <cellStyle name="標準 21" xfId="966"/>
    <cellStyle name="標準 21 2" xfId="967"/>
    <cellStyle name="標準 21 3" xfId="968"/>
    <cellStyle name="標準 21 4" xfId="969"/>
    <cellStyle name="標準 22" xfId="970"/>
    <cellStyle name="標準 23" xfId="971"/>
    <cellStyle name="標準 24" xfId="972"/>
    <cellStyle name="標準 25" xfId="973"/>
    <cellStyle name="標準 25 2" xfId="974"/>
    <cellStyle name="標準 26" xfId="975"/>
    <cellStyle name="標準 27" xfId="976"/>
    <cellStyle name="標準 27 2" xfId="977"/>
    <cellStyle name="標準 28" xfId="978"/>
    <cellStyle name="標準 28 2" xfId="979"/>
    <cellStyle name="標準 29" xfId="980"/>
    <cellStyle name="標準 3" xfId="981"/>
    <cellStyle name="標準 3 2" xfId="982"/>
    <cellStyle name="標準 3 2 2" xfId="983"/>
    <cellStyle name="標準 3 2 2 2" xfId="984"/>
    <cellStyle name="標準 3 2 2 3" xfId="985"/>
    <cellStyle name="標準 3 2 3" xfId="986"/>
    <cellStyle name="標準 3 2 3 2" xfId="987"/>
    <cellStyle name="標準 3 2 3 3" xfId="988"/>
    <cellStyle name="標準 3 2 4" xfId="989"/>
    <cellStyle name="標準 3 2 5" xfId="990"/>
    <cellStyle name="標準 3 3" xfId="991"/>
    <cellStyle name="標準 3 4" xfId="992"/>
    <cellStyle name="標準 3 5" xfId="993"/>
    <cellStyle name="標準 3 6" xfId="994"/>
    <cellStyle name="標準 30" xfId="995"/>
    <cellStyle name="標準 4" xfId="996"/>
    <cellStyle name="標準 4 2" xfId="997"/>
    <cellStyle name="標準 4 3" xfId="998"/>
    <cellStyle name="標準 4 4" xfId="999"/>
    <cellStyle name="標準 4 5" xfId="1000"/>
    <cellStyle name="標準 5" xfId="1001"/>
    <cellStyle name="標準 5 2" xfId="1002"/>
    <cellStyle name="標準 5 2 2" xfId="1003"/>
    <cellStyle name="標準 5 3" xfId="1004"/>
    <cellStyle name="標準 5 4" xfId="1005"/>
    <cellStyle name="標準 5 5" xfId="1006"/>
    <cellStyle name="標準 5 6" xfId="1007"/>
    <cellStyle name="標準 6" xfId="1008"/>
    <cellStyle name="標準 6 2" xfId="1009"/>
    <cellStyle name="標準 6 2 2" xfId="1010"/>
    <cellStyle name="標準 6 2 3" xfId="1011"/>
    <cellStyle name="標準 6 2 4" xfId="1012"/>
    <cellStyle name="標準 6 3" xfId="1013"/>
    <cellStyle name="標準 6 3 2" xfId="1014"/>
    <cellStyle name="標準 6 3 3" xfId="1015"/>
    <cellStyle name="標準 6 3 4" xfId="1016"/>
    <cellStyle name="標準 6 3 4 2" xfId="1017"/>
    <cellStyle name="標準 6 3 4 3" xfId="1018"/>
    <cellStyle name="標準 6 3 5" xfId="1019"/>
    <cellStyle name="標準 6 4" xfId="1020"/>
    <cellStyle name="標準 6 4 2" xfId="1021"/>
    <cellStyle name="標準 6 4 3" xfId="1022"/>
    <cellStyle name="標準 6 4 4" xfId="1023"/>
    <cellStyle name="標準 6 4 5" xfId="1024"/>
    <cellStyle name="標準 6 5" xfId="1025"/>
    <cellStyle name="標準 6 5 2" xfId="1026"/>
    <cellStyle name="標準 6 5 3" xfId="1027"/>
    <cellStyle name="標準 6 6" xfId="1028"/>
    <cellStyle name="標準 6 6 2" xfId="1029"/>
    <cellStyle name="標準 6 6 3" xfId="1030"/>
    <cellStyle name="標準 6 7" xfId="1031"/>
    <cellStyle name="標準 7" xfId="1032"/>
    <cellStyle name="標準 7 2" xfId="1033"/>
    <cellStyle name="標準 7 3" xfId="1034"/>
    <cellStyle name="標準 7 4" xfId="1035"/>
    <cellStyle name="標準 7 5" xfId="1036"/>
    <cellStyle name="標準 8" xfId="1037"/>
    <cellStyle name="標準 8 2" xfId="1038"/>
    <cellStyle name="標準 8 3" xfId="1039"/>
    <cellStyle name="標準 8 4" xfId="1040"/>
    <cellStyle name="標準 9" xfId="1041"/>
    <cellStyle name="標準 9 2" xfId="1042"/>
    <cellStyle name="標準 9 2 2" xfId="1043"/>
    <cellStyle name="標準 9 2 3" xfId="1044"/>
    <cellStyle name="標準 9 2 4" xfId="1045"/>
    <cellStyle name="標準 9 3" xfId="1046"/>
    <cellStyle name="標準 9 4" xfId="1047"/>
    <cellStyle name="標準 9 5" xfId="1048"/>
    <cellStyle name="標準 9 6" xfId="1049"/>
    <cellStyle name="標準 9 7" xfId="1050"/>
    <cellStyle name="標準_131002_供給側事前検討申込書案r" xfId="1051"/>
    <cellStyle name="標準２" xfId="1052"/>
    <cellStyle name="未定義" xfId="1053"/>
    <cellStyle name="未定義 2" xfId="1054"/>
    <cellStyle name="未定義 3" xfId="1055"/>
    <cellStyle name="網かけ-" xfId="1056"/>
    <cellStyle name="網かけ+" xfId="1057"/>
    <cellStyle name="良い 2" xfId="1058"/>
    <cellStyle name="良い 2 2" xfId="1059"/>
    <cellStyle name="良い 2 3" xfId="1060"/>
    <cellStyle name="良い 2 4" xfId="1061"/>
    <cellStyle name="良い 2 5" xfId="1062"/>
    <cellStyle name="良い 3" xfId="1063"/>
    <cellStyle name="良い 3 2" xfId="1064"/>
    <cellStyle name="良い 3 3" xfId="1065"/>
    <cellStyle name="良い 3 4" xfId="1066"/>
    <cellStyle name="良い 3 5" xfId="1067"/>
    <cellStyle name="良い 4" xfId="1068"/>
    <cellStyle name="良い 4 2" xfId="1069"/>
    <cellStyle name="良い 4 3" xfId="1070"/>
    <cellStyle name="良い 5" xfId="1071"/>
    <cellStyle name="良い 6" xfId="1072"/>
    <cellStyle name="良い 7" xfId="1073"/>
    <cellStyle name="㼿㼿㼿" xfId="1074"/>
    <cellStyle name="㼿㼿㼿㼿㼿㼿㼿?" xfId="1075"/>
    <cellStyle name="㼿㼿㼿㼿㼿㼿㼿㼿㼿?" xfId="107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8</xdr:col>
      <xdr:colOff>381000</xdr:colOff>
      <xdr:row>12</xdr:row>
      <xdr:rowOff>38100</xdr:rowOff>
    </xdr:from>
    <xdr:ext cx="159531" cy="201850"/>
    <xdr:sp macro="" textlink="">
      <xdr:nvSpPr>
        <xdr:cNvPr id="2" name="Text Box 2"/>
        <xdr:cNvSpPr txBox="1">
          <a:spLocks noChangeArrowheads="1"/>
        </xdr:cNvSpPr>
      </xdr:nvSpPr>
      <xdr:spPr bwMode="auto">
        <a:xfrm>
          <a:off x="6803571" y="2990850"/>
          <a:ext cx="159531"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印</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8</xdr:col>
      <xdr:colOff>381000</xdr:colOff>
      <xdr:row>12</xdr:row>
      <xdr:rowOff>38100</xdr:rowOff>
    </xdr:from>
    <xdr:ext cx="159531" cy="201850"/>
    <xdr:sp macro="" textlink="">
      <xdr:nvSpPr>
        <xdr:cNvPr id="2" name="Text Box 1"/>
        <xdr:cNvSpPr txBox="1">
          <a:spLocks noChangeArrowheads="1"/>
        </xdr:cNvSpPr>
      </xdr:nvSpPr>
      <xdr:spPr bwMode="auto">
        <a:xfrm>
          <a:off x="6801971" y="2962835"/>
          <a:ext cx="159531"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印</a:t>
          </a:r>
        </a:p>
      </xdr:txBody>
    </xdr:sp>
    <xdr:clientData/>
  </xdr:oneCellAnchor>
  <xdr:twoCellAnchor>
    <xdr:from>
      <xdr:col>2</xdr:col>
      <xdr:colOff>466725</xdr:colOff>
      <xdr:row>1</xdr:row>
      <xdr:rowOff>85725</xdr:rowOff>
    </xdr:from>
    <xdr:to>
      <xdr:col>4</xdr:col>
      <xdr:colOff>257175</xdr:colOff>
      <xdr:row>4</xdr:row>
      <xdr:rowOff>0</xdr:rowOff>
    </xdr:to>
    <xdr:grpSp>
      <xdr:nvGrpSpPr>
        <xdr:cNvPr id="30929" name="Group 3"/>
        <xdr:cNvGrpSpPr>
          <a:grpSpLocks/>
        </xdr:cNvGrpSpPr>
      </xdr:nvGrpSpPr>
      <xdr:grpSpPr bwMode="auto">
        <a:xfrm>
          <a:off x="1485900" y="133350"/>
          <a:ext cx="1600200" cy="514350"/>
          <a:chOff x="198" y="23"/>
          <a:chExt cx="155" cy="48"/>
        </a:xfrm>
      </xdr:grpSpPr>
      <xdr:sp macro="" textlink="">
        <xdr:nvSpPr>
          <xdr:cNvPr id="4" name="Text Box 4"/>
          <xdr:cNvSpPr txBox="1">
            <a:spLocks noChangeArrowheads="1"/>
          </xdr:cNvSpPr>
        </xdr:nvSpPr>
        <xdr:spPr bwMode="auto">
          <a:xfrm>
            <a:off x="254" y="23"/>
            <a:ext cx="99" cy="4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FF0000"/>
                </a:solidFill>
                <a:latin typeface="HG丸ｺﾞｼｯｸM-PRO"/>
                <a:ea typeface="HG丸ｺﾞｼｯｸM-PRO"/>
              </a:rPr>
              <a:t>リストから選択して下さい</a:t>
            </a:r>
          </a:p>
        </xdr:txBody>
      </xdr:sp>
      <xdr:sp macro="" textlink="">
        <xdr:nvSpPr>
          <xdr:cNvPr id="30943" name="Line 5"/>
          <xdr:cNvSpPr>
            <a:spLocks noChangeShapeType="1"/>
          </xdr:cNvSpPr>
        </xdr:nvSpPr>
        <xdr:spPr bwMode="auto">
          <a:xfrm flipH="1">
            <a:off x="198" y="44"/>
            <a:ext cx="56" cy="27"/>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3</xdr:col>
      <xdr:colOff>352425</xdr:colOff>
      <xdr:row>24</xdr:row>
      <xdr:rowOff>247650</xdr:rowOff>
    </xdr:from>
    <xdr:to>
      <xdr:col>4</xdr:col>
      <xdr:colOff>485775</xdr:colOff>
      <xdr:row>25</xdr:row>
      <xdr:rowOff>266700</xdr:rowOff>
    </xdr:to>
    <xdr:sp macro="" textlink="">
      <xdr:nvSpPr>
        <xdr:cNvPr id="6" name="Text Box 6"/>
        <xdr:cNvSpPr txBox="1">
          <a:spLocks noChangeArrowheads="1"/>
        </xdr:cNvSpPr>
      </xdr:nvSpPr>
      <xdr:spPr bwMode="auto">
        <a:xfrm>
          <a:off x="2266950" y="6076950"/>
          <a:ext cx="1047750" cy="4000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27432" tIns="18288" rIns="0" bIns="18288" anchor="ctr" upright="1"/>
        <a:lstStyle/>
        <a:p>
          <a:pPr algn="l" rtl="0">
            <a:lnSpc>
              <a:spcPts val="1300"/>
            </a:lnSpc>
            <a:defRPr sz="1000"/>
          </a:pPr>
          <a:r>
            <a:rPr lang="ja-JP" altLang="en-US" sz="1100" b="0" i="0" u="none" strike="noStrike" baseline="0">
              <a:solidFill>
                <a:srgbClr val="FF0000"/>
              </a:solidFill>
              <a:latin typeface="HG丸ｺﾞｼｯｸM-PRO"/>
              <a:ea typeface="HG丸ｺﾞｼｯｸM-PRO"/>
            </a:rPr>
            <a:t>リストから選択して下さい</a:t>
          </a:r>
        </a:p>
      </xdr:txBody>
    </xdr:sp>
    <xdr:clientData/>
  </xdr:twoCellAnchor>
  <xdr:twoCellAnchor>
    <xdr:from>
      <xdr:col>4</xdr:col>
      <xdr:colOff>514350</xdr:colOff>
      <xdr:row>24</xdr:row>
      <xdr:rowOff>276225</xdr:rowOff>
    </xdr:from>
    <xdr:to>
      <xdr:col>5</xdr:col>
      <xdr:colOff>257175</xdr:colOff>
      <xdr:row>25</xdr:row>
      <xdr:rowOff>76200</xdr:rowOff>
    </xdr:to>
    <xdr:sp macro="" textlink="">
      <xdr:nvSpPr>
        <xdr:cNvPr id="30931" name="Line 7"/>
        <xdr:cNvSpPr>
          <a:spLocks noChangeShapeType="1"/>
        </xdr:cNvSpPr>
      </xdr:nvSpPr>
      <xdr:spPr bwMode="auto">
        <a:xfrm flipV="1">
          <a:off x="3343275" y="6105525"/>
          <a:ext cx="638175" cy="180975"/>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504825</xdr:colOff>
      <xdr:row>25</xdr:row>
      <xdr:rowOff>85725</xdr:rowOff>
    </xdr:from>
    <xdr:to>
      <xdr:col>5</xdr:col>
      <xdr:colOff>200025</xdr:colOff>
      <xdr:row>25</xdr:row>
      <xdr:rowOff>257175</xdr:rowOff>
    </xdr:to>
    <xdr:sp macro="" textlink="">
      <xdr:nvSpPr>
        <xdr:cNvPr id="30932" name="Line 8"/>
        <xdr:cNvSpPr>
          <a:spLocks noChangeShapeType="1"/>
        </xdr:cNvSpPr>
      </xdr:nvSpPr>
      <xdr:spPr bwMode="auto">
        <a:xfrm>
          <a:off x="3333750" y="6296025"/>
          <a:ext cx="590550" cy="171450"/>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485775</xdr:colOff>
      <xdr:row>25</xdr:row>
      <xdr:rowOff>85725</xdr:rowOff>
    </xdr:from>
    <xdr:to>
      <xdr:col>5</xdr:col>
      <xdr:colOff>161925</xdr:colOff>
      <xdr:row>26</xdr:row>
      <xdr:rowOff>200025</xdr:rowOff>
    </xdr:to>
    <xdr:sp macro="" textlink="">
      <xdr:nvSpPr>
        <xdr:cNvPr id="30933" name="Line 9"/>
        <xdr:cNvSpPr>
          <a:spLocks noChangeShapeType="1"/>
        </xdr:cNvSpPr>
      </xdr:nvSpPr>
      <xdr:spPr bwMode="auto">
        <a:xfrm>
          <a:off x="3314700" y="6296025"/>
          <a:ext cx="571500" cy="561975"/>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790575</xdr:colOff>
      <xdr:row>30</xdr:row>
      <xdr:rowOff>190500</xdr:rowOff>
    </xdr:from>
    <xdr:to>
      <xdr:col>4</xdr:col>
      <xdr:colOff>76200</xdr:colOff>
      <xdr:row>32</xdr:row>
      <xdr:rowOff>19050</xdr:rowOff>
    </xdr:to>
    <xdr:sp macro="" textlink="">
      <xdr:nvSpPr>
        <xdr:cNvPr id="10" name="Text Box 10"/>
        <xdr:cNvSpPr txBox="1">
          <a:spLocks noChangeArrowheads="1"/>
        </xdr:cNvSpPr>
      </xdr:nvSpPr>
      <xdr:spPr bwMode="auto">
        <a:xfrm>
          <a:off x="1809750" y="8124825"/>
          <a:ext cx="1095375" cy="5905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27432" tIns="18288" rIns="0" bIns="18288" anchor="ctr" upright="1"/>
        <a:lstStyle/>
        <a:p>
          <a:pPr algn="l" rtl="0">
            <a:lnSpc>
              <a:spcPts val="1300"/>
            </a:lnSpc>
            <a:defRPr sz="1000"/>
          </a:pPr>
          <a:r>
            <a:rPr lang="ja-JP" altLang="en-US" sz="1100" b="0" i="0" u="none" strike="noStrike" baseline="0">
              <a:solidFill>
                <a:srgbClr val="FF0000"/>
              </a:solidFill>
              <a:latin typeface="HG丸ｺﾞｼｯｸM-PRO"/>
              <a:ea typeface="HG丸ｺﾞｼｯｸM-PRO"/>
            </a:rPr>
            <a:t>今回のお申込の内訳件数を記載下さい</a:t>
          </a:r>
        </a:p>
      </xdr:txBody>
    </xdr:sp>
    <xdr:clientData/>
  </xdr:twoCellAnchor>
  <xdr:twoCellAnchor>
    <xdr:from>
      <xdr:col>4</xdr:col>
      <xdr:colOff>104775</xdr:colOff>
      <xdr:row>30</xdr:row>
      <xdr:rowOff>219075</xdr:rowOff>
    </xdr:from>
    <xdr:to>
      <xdr:col>4</xdr:col>
      <xdr:colOff>666750</xdr:colOff>
      <xdr:row>31</xdr:row>
      <xdr:rowOff>19050</xdr:rowOff>
    </xdr:to>
    <xdr:sp macro="" textlink="">
      <xdr:nvSpPr>
        <xdr:cNvPr id="30935" name="Line 11"/>
        <xdr:cNvSpPr>
          <a:spLocks noChangeShapeType="1"/>
        </xdr:cNvSpPr>
      </xdr:nvSpPr>
      <xdr:spPr bwMode="auto">
        <a:xfrm flipV="1">
          <a:off x="2933700" y="8153400"/>
          <a:ext cx="561975" cy="180975"/>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95250</xdr:colOff>
      <xdr:row>31</xdr:row>
      <xdr:rowOff>19050</xdr:rowOff>
    </xdr:from>
    <xdr:to>
      <xdr:col>4</xdr:col>
      <xdr:colOff>685800</xdr:colOff>
      <xdr:row>31</xdr:row>
      <xdr:rowOff>190500</xdr:rowOff>
    </xdr:to>
    <xdr:sp macro="" textlink="">
      <xdr:nvSpPr>
        <xdr:cNvPr id="30936" name="Line 12"/>
        <xdr:cNvSpPr>
          <a:spLocks noChangeShapeType="1"/>
        </xdr:cNvSpPr>
      </xdr:nvSpPr>
      <xdr:spPr bwMode="auto">
        <a:xfrm>
          <a:off x="2924175" y="8334375"/>
          <a:ext cx="590550" cy="171450"/>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76200</xdr:colOff>
      <xdr:row>31</xdr:row>
      <xdr:rowOff>28575</xdr:rowOff>
    </xdr:from>
    <xdr:to>
      <xdr:col>4</xdr:col>
      <xdr:colOff>647700</xdr:colOff>
      <xdr:row>32</xdr:row>
      <xdr:rowOff>209550</xdr:rowOff>
    </xdr:to>
    <xdr:sp macro="" textlink="">
      <xdr:nvSpPr>
        <xdr:cNvPr id="30937" name="Line 13"/>
        <xdr:cNvSpPr>
          <a:spLocks noChangeShapeType="1"/>
        </xdr:cNvSpPr>
      </xdr:nvSpPr>
      <xdr:spPr bwMode="auto">
        <a:xfrm>
          <a:off x="2905125" y="8343900"/>
          <a:ext cx="571500" cy="561975"/>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95250</xdr:colOff>
      <xdr:row>31</xdr:row>
      <xdr:rowOff>47625</xdr:rowOff>
    </xdr:from>
    <xdr:to>
      <xdr:col>4</xdr:col>
      <xdr:colOff>638175</xdr:colOff>
      <xdr:row>33</xdr:row>
      <xdr:rowOff>171450</xdr:rowOff>
    </xdr:to>
    <xdr:sp macro="" textlink="">
      <xdr:nvSpPr>
        <xdr:cNvPr id="30938" name="Line 14"/>
        <xdr:cNvSpPr>
          <a:spLocks noChangeShapeType="1"/>
        </xdr:cNvSpPr>
      </xdr:nvSpPr>
      <xdr:spPr bwMode="auto">
        <a:xfrm>
          <a:off x="2924175" y="8362950"/>
          <a:ext cx="542925" cy="885825"/>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85725</xdr:colOff>
      <xdr:row>31</xdr:row>
      <xdr:rowOff>28575</xdr:rowOff>
    </xdr:from>
    <xdr:to>
      <xdr:col>4</xdr:col>
      <xdr:colOff>638175</xdr:colOff>
      <xdr:row>34</xdr:row>
      <xdr:rowOff>171450</xdr:rowOff>
    </xdr:to>
    <xdr:sp macro="" textlink="">
      <xdr:nvSpPr>
        <xdr:cNvPr id="30939" name="Line 15"/>
        <xdr:cNvSpPr>
          <a:spLocks noChangeShapeType="1"/>
        </xdr:cNvSpPr>
      </xdr:nvSpPr>
      <xdr:spPr bwMode="auto">
        <a:xfrm>
          <a:off x="2914650" y="8343900"/>
          <a:ext cx="552450" cy="1285875"/>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790575</xdr:colOff>
      <xdr:row>31</xdr:row>
      <xdr:rowOff>219075</xdr:rowOff>
    </xdr:from>
    <xdr:to>
      <xdr:col>8</xdr:col>
      <xdr:colOff>57150</xdr:colOff>
      <xdr:row>33</xdr:row>
      <xdr:rowOff>209550</xdr:rowOff>
    </xdr:to>
    <xdr:sp macro="" textlink="">
      <xdr:nvSpPr>
        <xdr:cNvPr id="16" name="Text Box 16"/>
        <xdr:cNvSpPr txBox="1">
          <a:spLocks noChangeArrowheads="1"/>
        </xdr:cNvSpPr>
      </xdr:nvSpPr>
      <xdr:spPr bwMode="auto">
        <a:xfrm>
          <a:off x="4514850" y="8534400"/>
          <a:ext cx="1952625" cy="7524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27432" tIns="18288" rIns="0" bIns="18288" anchor="ctr" upright="1"/>
        <a:lstStyle/>
        <a:p>
          <a:pPr algn="l" rtl="0">
            <a:lnSpc>
              <a:spcPts val="1300"/>
            </a:lnSpc>
            <a:defRPr sz="1000"/>
          </a:pPr>
          <a:r>
            <a:rPr lang="ja-JP" altLang="en-US" sz="1100" b="0" i="0" u="none" strike="noStrike" baseline="0">
              <a:solidFill>
                <a:srgbClr val="FF0000"/>
              </a:solidFill>
              <a:latin typeface="HG丸ｺﾞｼｯｸM-PRO"/>
              <a:ea typeface="HG丸ｺﾞｼｯｸM-PRO"/>
            </a:rPr>
            <a:t>契約者住所と異なる住所に請求書等の送付をご希望される場合はこちらに記載下さい</a:t>
          </a:r>
        </a:p>
      </xdr:txBody>
    </xdr:sp>
    <xdr:clientData/>
  </xdr:twoCellAnchor>
  <xdr:twoCellAnchor>
    <xdr:from>
      <xdr:col>6</xdr:col>
      <xdr:colOff>66675</xdr:colOff>
      <xdr:row>33</xdr:row>
      <xdr:rowOff>200025</xdr:rowOff>
    </xdr:from>
    <xdr:to>
      <xdr:col>6</xdr:col>
      <xdr:colOff>676275</xdr:colOff>
      <xdr:row>35</xdr:row>
      <xdr:rowOff>180975</xdr:rowOff>
    </xdr:to>
    <xdr:sp macro="" textlink="">
      <xdr:nvSpPr>
        <xdr:cNvPr id="30941" name="Line 17"/>
        <xdr:cNvSpPr>
          <a:spLocks noChangeShapeType="1"/>
        </xdr:cNvSpPr>
      </xdr:nvSpPr>
      <xdr:spPr bwMode="auto">
        <a:xfrm flipH="1">
          <a:off x="4686300" y="9277350"/>
          <a:ext cx="609600" cy="742950"/>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31</xdr:col>
      <xdr:colOff>95250</xdr:colOff>
      <xdr:row>4</xdr:row>
      <xdr:rowOff>123825</xdr:rowOff>
    </xdr:from>
    <xdr:to>
      <xdr:col>37</xdr:col>
      <xdr:colOff>19050</xdr:colOff>
      <xdr:row>4</xdr:row>
      <xdr:rowOff>200025</xdr:rowOff>
    </xdr:to>
    <xdr:sp macro="" textlink="">
      <xdr:nvSpPr>
        <xdr:cNvPr id="22462" name="Line 2"/>
        <xdr:cNvSpPr>
          <a:spLocks noChangeShapeType="1"/>
        </xdr:cNvSpPr>
      </xdr:nvSpPr>
      <xdr:spPr bwMode="auto">
        <a:xfrm flipH="1">
          <a:off x="5200650" y="876300"/>
          <a:ext cx="838200" cy="76200"/>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37</xdr:col>
      <xdr:colOff>19050</xdr:colOff>
      <xdr:row>0</xdr:row>
      <xdr:rowOff>85725</xdr:rowOff>
    </xdr:from>
    <xdr:to>
      <xdr:col>47</xdr:col>
      <xdr:colOff>85725</xdr:colOff>
      <xdr:row>6</xdr:row>
      <xdr:rowOff>190500</xdr:rowOff>
    </xdr:to>
    <xdr:sp macro="" textlink="">
      <xdr:nvSpPr>
        <xdr:cNvPr id="3" name="Text Box 3"/>
        <xdr:cNvSpPr txBox="1">
          <a:spLocks noChangeArrowheads="1"/>
        </xdr:cNvSpPr>
      </xdr:nvSpPr>
      <xdr:spPr bwMode="auto">
        <a:xfrm>
          <a:off x="6038850" y="85725"/>
          <a:ext cx="1590675" cy="13811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FF0000"/>
              </a:solidFill>
              <a:latin typeface="HG丸ｺﾞｼｯｸM-PRO"/>
              <a:ea typeface="HG丸ｺﾞｼｯｸM-PRO"/>
            </a:rPr>
            <a:t>現在、東京電力と契約している場合は、「電気ご使用量のお知らせ」に記載のお客さま番号をハイフン抜きでご記載下さい、</a:t>
          </a:r>
        </a:p>
        <a:p>
          <a:pPr algn="l" rtl="0">
            <a:lnSpc>
              <a:spcPts val="1000"/>
            </a:lnSpc>
            <a:defRPr sz="1000"/>
          </a:pPr>
          <a:r>
            <a:rPr lang="ja-JP" altLang="en-US" sz="900" b="0" i="0" u="none" strike="noStrike" baseline="0">
              <a:solidFill>
                <a:srgbClr val="FF0000"/>
              </a:solidFill>
              <a:latin typeface="HG丸ｺﾞｼｯｸM-PRO"/>
              <a:ea typeface="HG丸ｺﾞｼｯｸM-PRO"/>
            </a:rPr>
            <a:t>例：001（23）11111-22222-8-01</a:t>
          </a:r>
        </a:p>
        <a:p>
          <a:pPr algn="l" rtl="0">
            <a:lnSpc>
              <a:spcPts val="1000"/>
            </a:lnSpc>
            <a:defRPr sz="1000"/>
          </a:pPr>
          <a:r>
            <a:rPr lang="ja-JP" altLang="en-US" sz="900" b="0" i="0" u="none" strike="noStrike" baseline="0">
              <a:solidFill>
                <a:srgbClr val="FF0000"/>
              </a:solidFill>
              <a:latin typeface="HG丸ｺﾞｼｯｸM-PRO"/>
              <a:ea typeface="HG丸ｺﾞｼｯｸM-PRO"/>
            </a:rPr>
            <a:t>それ以外の場合は、記載不要です。</a:t>
          </a:r>
        </a:p>
      </xdr:txBody>
    </xdr:sp>
    <xdr:clientData/>
  </xdr:twoCellAnchor>
  <xdr:twoCellAnchor>
    <xdr:from>
      <xdr:col>39</xdr:col>
      <xdr:colOff>66675</xdr:colOff>
      <xdr:row>10</xdr:row>
      <xdr:rowOff>95250</xdr:rowOff>
    </xdr:from>
    <xdr:to>
      <xdr:col>46</xdr:col>
      <xdr:colOff>85725</xdr:colOff>
      <xdr:row>12</xdr:row>
      <xdr:rowOff>66675</xdr:rowOff>
    </xdr:to>
    <xdr:sp macro="" textlink="">
      <xdr:nvSpPr>
        <xdr:cNvPr id="4" name="Text Box 5"/>
        <xdr:cNvSpPr txBox="1">
          <a:spLocks noChangeArrowheads="1"/>
        </xdr:cNvSpPr>
      </xdr:nvSpPr>
      <xdr:spPr bwMode="auto">
        <a:xfrm>
          <a:off x="6391275" y="2238375"/>
          <a:ext cx="1085850" cy="4000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HG丸ｺﾞｼｯｸM-PRO"/>
              <a:ea typeface="HG丸ｺﾞｼｯｸM-PRO"/>
            </a:rPr>
            <a:t>リストから選択して下さい</a:t>
          </a:r>
        </a:p>
      </xdr:txBody>
    </xdr:sp>
    <xdr:clientData/>
  </xdr:twoCellAnchor>
  <xdr:twoCellAnchor>
    <xdr:from>
      <xdr:col>36</xdr:col>
      <xdr:colOff>95250</xdr:colOff>
      <xdr:row>10</xdr:row>
      <xdr:rowOff>104775</xdr:rowOff>
    </xdr:from>
    <xdr:to>
      <xdr:col>39</xdr:col>
      <xdr:colOff>66675</xdr:colOff>
      <xdr:row>11</xdr:row>
      <xdr:rowOff>104775</xdr:rowOff>
    </xdr:to>
    <xdr:sp macro="" textlink="">
      <xdr:nvSpPr>
        <xdr:cNvPr id="22465" name="Line 6"/>
        <xdr:cNvSpPr>
          <a:spLocks noChangeShapeType="1"/>
        </xdr:cNvSpPr>
      </xdr:nvSpPr>
      <xdr:spPr bwMode="auto">
        <a:xfrm flipH="1" flipV="1">
          <a:off x="5962650" y="2247900"/>
          <a:ext cx="428625" cy="200025"/>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14</xdr:col>
      <xdr:colOff>85725</xdr:colOff>
      <xdr:row>17</xdr:row>
      <xdr:rowOff>190500</xdr:rowOff>
    </xdr:from>
    <xdr:to>
      <xdr:col>19</xdr:col>
      <xdr:colOff>85725</xdr:colOff>
      <xdr:row>18</xdr:row>
      <xdr:rowOff>19050</xdr:rowOff>
    </xdr:to>
    <xdr:sp macro="" textlink="">
      <xdr:nvSpPr>
        <xdr:cNvPr id="22466" name="Line 8"/>
        <xdr:cNvSpPr>
          <a:spLocks noChangeShapeType="1"/>
        </xdr:cNvSpPr>
      </xdr:nvSpPr>
      <xdr:spPr bwMode="auto">
        <a:xfrm flipV="1">
          <a:off x="2600325" y="4248150"/>
          <a:ext cx="762000" cy="142875"/>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14</xdr:col>
      <xdr:colOff>85725</xdr:colOff>
      <xdr:row>18</xdr:row>
      <xdr:rowOff>57150</xdr:rowOff>
    </xdr:from>
    <xdr:to>
      <xdr:col>19</xdr:col>
      <xdr:colOff>95250</xdr:colOff>
      <xdr:row>18</xdr:row>
      <xdr:rowOff>123825</xdr:rowOff>
    </xdr:to>
    <xdr:sp macro="" textlink="">
      <xdr:nvSpPr>
        <xdr:cNvPr id="22467" name="Line 9"/>
        <xdr:cNvSpPr>
          <a:spLocks noChangeShapeType="1"/>
        </xdr:cNvSpPr>
      </xdr:nvSpPr>
      <xdr:spPr bwMode="auto">
        <a:xfrm>
          <a:off x="2600325" y="4429125"/>
          <a:ext cx="771525" cy="66675"/>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57150</xdr:colOff>
      <xdr:row>17</xdr:row>
      <xdr:rowOff>38100</xdr:rowOff>
    </xdr:from>
    <xdr:to>
      <xdr:col>14</xdr:col>
      <xdr:colOff>66675</xdr:colOff>
      <xdr:row>19</xdr:row>
      <xdr:rowOff>85725</xdr:rowOff>
    </xdr:to>
    <xdr:sp macro="" textlink="">
      <xdr:nvSpPr>
        <xdr:cNvPr id="8" name="Text Box 7"/>
        <xdr:cNvSpPr txBox="1">
          <a:spLocks noChangeArrowheads="1"/>
        </xdr:cNvSpPr>
      </xdr:nvSpPr>
      <xdr:spPr bwMode="auto">
        <a:xfrm>
          <a:off x="1847850" y="4095750"/>
          <a:ext cx="733425" cy="6762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FF0000"/>
              </a:solidFill>
              <a:latin typeface="HG丸ｺﾞｼｯｸM-PRO"/>
              <a:ea typeface="HG丸ｺﾞｼｯｸM-PRO"/>
            </a:rPr>
            <a:t>標準電圧で記載下さい</a:t>
          </a:r>
        </a:p>
      </xdr:txBody>
    </xdr:sp>
    <xdr:clientData/>
  </xdr:twoCellAnchor>
  <xdr:twoCellAnchor>
    <xdr:from>
      <xdr:col>34</xdr:col>
      <xdr:colOff>57150</xdr:colOff>
      <xdr:row>29</xdr:row>
      <xdr:rowOff>28575</xdr:rowOff>
    </xdr:from>
    <xdr:to>
      <xdr:col>47</xdr:col>
      <xdr:colOff>114300</xdr:colOff>
      <xdr:row>30</xdr:row>
      <xdr:rowOff>257175</xdr:rowOff>
    </xdr:to>
    <xdr:sp macro="" textlink="">
      <xdr:nvSpPr>
        <xdr:cNvPr id="9" name="Text Box 10"/>
        <xdr:cNvSpPr txBox="1">
          <a:spLocks noChangeArrowheads="1"/>
        </xdr:cNvSpPr>
      </xdr:nvSpPr>
      <xdr:spPr bwMode="auto">
        <a:xfrm>
          <a:off x="5619750" y="7858125"/>
          <a:ext cx="2038350" cy="6572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27432" tIns="18288" rIns="0" bIns="18288" anchor="ctr" upright="1"/>
        <a:lstStyle/>
        <a:p>
          <a:pPr algn="l" rtl="0">
            <a:lnSpc>
              <a:spcPts val="800"/>
            </a:lnSpc>
            <a:defRPr sz="1000"/>
          </a:pPr>
          <a:r>
            <a:rPr lang="ja-JP" altLang="en-US" sz="900" b="0" i="0" u="none" strike="noStrike" baseline="0">
              <a:solidFill>
                <a:srgbClr val="FF0000"/>
              </a:solidFill>
              <a:latin typeface="HG丸ｺﾞｼｯｸM-PRO"/>
              <a:ea typeface="HG丸ｺﾞｼｯｸM-PRO"/>
            </a:rPr>
            <a:t>契約者様が必要とする場合は「要」を選択して下さい。要の場合「その他特記事項」欄に工事希望日等をご記載下さい</a:t>
          </a:r>
        </a:p>
      </xdr:txBody>
    </xdr:sp>
    <xdr:clientData/>
  </xdr:twoCellAnchor>
  <xdr:twoCellAnchor>
    <xdr:from>
      <xdr:col>32</xdr:col>
      <xdr:colOff>66675</xdr:colOff>
      <xdr:row>30</xdr:row>
      <xdr:rowOff>57150</xdr:rowOff>
    </xdr:from>
    <xdr:to>
      <xdr:col>34</xdr:col>
      <xdr:colOff>85725</xdr:colOff>
      <xdr:row>30</xdr:row>
      <xdr:rowOff>85725</xdr:rowOff>
    </xdr:to>
    <xdr:sp macro="" textlink="">
      <xdr:nvSpPr>
        <xdr:cNvPr id="22470" name="Line 11"/>
        <xdr:cNvSpPr>
          <a:spLocks noChangeShapeType="1"/>
        </xdr:cNvSpPr>
      </xdr:nvSpPr>
      <xdr:spPr bwMode="auto">
        <a:xfrm flipH="1">
          <a:off x="5324475" y="8315325"/>
          <a:ext cx="323850" cy="28575"/>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85725</xdr:colOff>
      <xdr:row>36</xdr:row>
      <xdr:rowOff>152400</xdr:rowOff>
    </xdr:from>
    <xdr:to>
      <xdr:col>46</xdr:col>
      <xdr:colOff>104775</xdr:colOff>
      <xdr:row>39</xdr:row>
      <xdr:rowOff>152400</xdr:rowOff>
    </xdr:to>
    <xdr:sp macro="" textlink="">
      <xdr:nvSpPr>
        <xdr:cNvPr id="11" name="Text Box 12"/>
        <xdr:cNvSpPr txBox="1">
          <a:spLocks noChangeArrowheads="1"/>
        </xdr:cNvSpPr>
      </xdr:nvSpPr>
      <xdr:spPr bwMode="auto">
        <a:xfrm>
          <a:off x="4124325" y="9829800"/>
          <a:ext cx="3371850" cy="6858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27432" tIns="18288" rIns="0" bIns="18288" anchor="ctr" upright="1"/>
        <a:lstStyle/>
        <a:p>
          <a:pPr algn="l" rtl="0">
            <a:lnSpc>
              <a:spcPts val="1300"/>
            </a:lnSpc>
            <a:defRPr sz="1000"/>
          </a:pPr>
          <a:r>
            <a:rPr lang="ja-JP" altLang="en-US" sz="1100" b="0" i="0" u="none" strike="noStrike" baseline="0">
              <a:solidFill>
                <a:srgbClr val="FF0000"/>
              </a:solidFill>
              <a:latin typeface="HG丸ｺﾞｼｯｸM-PRO"/>
              <a:ea typeface="HG丸ｺﾞｼｯｸM-PRO"/>
            </a:rPr>
            <a:t>上記に記載しきれない内容や、当該需要者の個別要望等ございましたらご記載下さい。例：（工事の場合）工事打合せ者、工事連絡先、工事内容　等</a:t>
          </a:r>
        </a:p>
      </xdr:txBody>
    </xdr:sp>
    <xdr:clientData/>
  </xdr:twoCellAnchor>
  <xdr:twoCellAnchor>
    <xdr:from>
      <xdr:col>22</xdr:col>
      <xdr:colOff>57150</xdr:colOff>
      <xdr:row>36</xdr:row>
      <xdr:rowOff>28575</xdr:rowOff>
    </xdr:from>
    <xdr:to>
      <xdr:col>24</xdr:col>
      <xdr:colOff>104775</xdr:colOff>
      <xdr:row>37</xdr:row>
      <xdr:rowOff>180975</xdr:rowOff>
    </xdr:to>
    <xdr:sp macro="" textlink="">
      <xdr:nvSpPr>
        <xdr:cNvPr id="22472" name="Line 13"/>
        <xdr:cNvSpPr>
          <a:spLocks noChangeShapeType="1"/>
        </xdr:cNvSpPr>
      </xdr:nvSpPr>
      <xdr:spPr bwMode="auto">
        <a:xfrm flipH="1" flipV="1">
          <a:off x="3790950" y="9705975"/>
          <a:ext cx="352425" cy="381000"/>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K38"/>
  <sheetViews>
    <sheetView tabSelected="1" view="pageBreakPreview" zoomScale="70" zoomScaleNormal="85" zoomScaleSheetLayoutView="70" workbookViewId="0"/>
  </sheetViews>
  <sheetFormatPr defaultRowHeight="13.5"/>
  <cols>
    <col min="1" max="1" width="1.625" style="14" customWidth="1"/>
    <col min="2" max="3" width="11.75" style="14" customWidth="1"/>
    <col min="4" max="4" width="12" style="14" customWidth="1"/>
    <col min="5" max="8" width="11.75" style="14" customWidth="1"/>
    <col min="9" max="9" width="12" style="14" customWidth="1"/>
    <col min="10" max="10" width="1" style="14" customWidth="1"/>
    <col min="11" max="16384" width="9" style="14"/>
  </cols>
  <sheetData>
    <row r="1" spans="2:9" ht="3.75" customHeight="1"/>
    <row r="2" spans="2:9">
      <c r="I2" s="2"/>
    </row>
    <row r="3" spans="2:9">
      <c r="I3" s="2"/>
    </row>
    <row r="4" spans="2:9" ht="20.25" customHeight="1">
      <c r="I4" s="2" t="s">
        <v>122</v>
      </c>
    </row>
    <row r="5" spans="2:9">
      <c r="B5" s="94" t="s">
        <v>123</v>
      </c>
      <c r="C5" s="94"/>
      <c r="D5" s="26" t="s">
        <v>49</v>
      </c>
      <c r="E5" s="27"/>
      <c r="F5" s="27"/>
      <c r="G5" s="27"/>
      <c r="H5" s="27"/>
      <c r="I5" s="27"/>
    </row>
    <row r="6" spans="2:9" ht="33" customHeight="1">
      <c r="B6" s="27"/>
      <c r="C6" s="95" t="s">
        <v>118</v>
      </c>
      <c r="D6" s="95"/>
      <c r="E6" s="95"/>
      <c r="F6" s="95"/>
      <c r="G6" s="95"/>
      <c r="H6" s="95"/>
      <c r="I6" s="27"/>
    </row>
    <row r="7" spans="2:9" ht="12" customHeight="1">
      <c r="B7" s="27"/>
      <c r="C7" s="27"/>
      <c r="D7" s="27"/>
      <c r="E7" s="27"/>
      <c r="F7" s="27"/>
      <c r="G7" s="27"/>
      <c r="H7" s="27"/>
      <c r="I7" s="27"/>
    </row>
    <row r="8" spans="2:9" ht="55.5" customHeight="1">
      <c r="B8" s="96" t="s">
        <v>119</v>
      </c>
      <c r="C8" s="96"/>
      <c r="D8" s="96"/>
      <c r="E8" s="96"/>
      <c r="F8" s="96"/>
      <c r="G8" s="96"/>
      <c r="H8" s="96"/>
      <c r="I8" s="96"/>
    </row>
    <row r="9" spans="2:9" ht="7.5" customHeight="1">
      <c r="B9" s="27"/>
      <c r="C9" s="27"/>
      <c r="D9" s="27"/>
      <c r="E9" s="27"/>
      <c r="F9" s="27"/>
      <c r="G9" s="27"/>
      <c r="H9" s="27"/>
      <c r="I9" s="27"/>
    </row>
    <row r="10" spans="2:9" ht="19.5" customHeight="1">
      <c r="B10" s="27" t="s">
        <v>52</v>
      </c>
      <c r="C10" s="27"/>
      <c r="D10" s="27"/>
      <c r="E10" s="27"/>
      <c r="F10" s="27"/>
      <c r="G10" s="27"/>
      <c r="H10" s="27"/>
      <c r="I10" s="27"/>
    </row>
    <row r="11" spans="2:9" ht="19.5" customHeight="1">
      <c r="B11" s="97" t="s">
        <v>53</v>
      </c>
      <c r="C11" s="98"/>
      <c r="D11" s="28" t="s">
        <v>54</v>
      </c>
      <c r="E11" s="85"/>
      <c r="F11" s="85"/>
      <c r="G11" s="85"/>
      <c r="H11" s="85"/>
      <c r="I11" s="86"/>
    </row>
    <row r="12" spans="2:9" ht="19.5" customHeight="1">
      <c r="B12" s="81"/>
      <c r="C12" s="99"/>
      <c r="D12" s="29" t="s">
        <v>55</v>
      </c>
      <c r="E12" s="87"/>
      <c r="F12" s="100"/>
      <c r="G12" s="100"/>
      <c r="H12" s="100"/>
      <c r="I12" s="88"/>
    </row>
    <row r="13" spans="2:9" ht="19.5" customHeight="1">
      <c r="B13" s="81"/>
      <c r="C13" s="99"/>
      <c r="D13" s="29" t="s">
        <v>56</v>
      </c>
      <c r="E13" s="87"/>
      <c r="F13" s="100"/>
      <c r="G13" s="100"/>
      <c r="H13" s="100"/>
      <c r="I13" s="88"/>
    </row>
    <row r="14" spans="2:9" ht="19.5" customHeight="1">
      <c r="B14" s="81"/>
      <c r="C14" s="99"/>
      <c r="D14" s="29" t="s">
        <v>57</v>
      </c>
      <c r="E14" s="87"/>
      <c r="F14" s="87"/>
      <c r="G14" s="87"/>
      <c r="H14" s="87"/>
      <c r="I14" s="88"/>
    </row>
    <row r="15" spans="2:9" ht="19.5" customHeight="1">
      <c r="B15" s="81"/>
      <c r="C15" s="99"/>
      <c r="D15" s="29"/>
      <c r="E15" s="89"/>
      <c r="F15" s="89"/>
      <c r="G15" s="89"/>
      <c r="H15" s="89"/>
      <c r="I15" s="90"/>
    </row>
    <row r="16" spans="2:9" ht="19.5" customHeight="1">
      <c r="B16" s="79" t="s">
        <v>120</v>
      </c>
      <c r="C16" s="80"/>
      <c r="D16" s="28" t="s">
        <v>59</v>
      </c>
      <c r="E16" s="85"/>
      <c r="F16" s="85"/>
      <c r="G16" s="85"/>
      <c r="H16" s="85"/>
      <c r="I16" s="86"/>
    </row>
    <row r="17" spans="2:11" ht="19.5" customHeight="1">
      <c r="B17" s="81"/>
      <c r="C17" s="82"/>
      <c r="D17" s="29" t="s">
        <v>60</v>
      </c>
      <c r="E17" s="87"/>
      <c r="F17" s="87"/>
      <c r="G17" s="87"/>
      <c r="H17" s="87"/>
      <c r="I17" s="88"/>
    </row>
    <row r="18" spans="2:11" ht="19.5" customHeight="1">
      <c r="B18" s="81"/>
      <c r="C18" s="82"/>
      <c r="D18" s="29" t="s">
        <v>57</v>
      </c>
      <c r="E18" s="87"/>
      <c r="F18" s="87"/>
      <c r="G18" s="87"/>
      <c r="H18" s="87"/>
      <c r="I18" s="88"/>
    </row>
    <row r="19" spans="2:11" ht="19.5" customHeight="1">
      <c r="B19" s="81"/>
      <c r="C19" s="82"/>
      <c r="D19" s="29"/>
      <c r="E19" s="87"/>
      <c r="F19" s="87"/>
      <c r="G19" s="87"/>
      <c r="H19" s="87"/>
      <c r="I19" s="88"/>
    </row>
    <row r="20" spans="2:11" ht="19.5" customHeight="1">
      <c r="B20" s="81"/>
      <c r="C20" s="82"/>
      <c r="D20" s="29" t="s">
        <v>61</v>
      </c>
      <c r="E20" s="87"/>
      <c r="F20" s="87"/>
      <c r="G20" s="87"/>
      <c r="H20" s="87"/>
      <c r="I20" s="88"/>
    </row>
    <row r="21" spans="2:11" ht="19.5" customHeight="1">
      <c r="B21" s="83"/>
      <c r="C21" s="84"/>
      <c r="D21" s="30" t="s">
        <v>62</v>
      </c>
      <c r="E21" s="89"/>
      <c r="F21" s="89"/>
      <c r="G21" s="89"/>
      <c r="H21" s="89"/>
      <c r="I21" s="90"/>
    </row>
    <row r="22" spans="2:11" ht="6.75" customHeight="1">
      <c r="B22" s="27"/>
      <c r="C22" s="27"/>
      <c r="D22" s="27"/>
      <c r="E22" s="27" t="s">
        <v>108</v>
      </c>
      <c r="F22" s="27"/>
      <c r="G22" s="27"/>
      <c r="H22" s="27"/>
      <c r="I22" s="27"/>
    </row>
    <row r="23" spans="2:11" ht="19.5" customHeight="1">
      <c r="B23" s="27" t="s">
        <v>63</v>
      </c>
      <c r="C23" s="27"/>
      <c r="D23" s="27"/>
      <c r="E23" s="27"/>
      <c r="F23" s="27"/>
      <c r="G23" s="27"/>
      <c r="H23" s="27"/>
      <c r="I23" s="27"/>
    </row>
    <row r="24" spans="2:11" ht="26.25" customHeight="1">
      <c r="B24" s="91" t="s">
        <v>64</v>
      </c>
      <c r="C24" s="92"/>
      <c r="D24" s="91"/>
      <c r="E24" s="92"/>
      <c r="F24" s="92"/>
      <c r="G24" s="92"/>
      <c r="H24" s="92"/>
      <c r="I24" s="52"/>
    </row>
    <row r="25" spans="2:11" ht="30" customHeight="1">
      <c r="B25" s="51" t="s">
        <v>66</v>
      </c>
      <c r="C25" s="52"/>
      <c r="D25" s="91" t="s">
        <v>81</v>
      </c>
      <c r="E25" s="92"/>
      <c r="F25" s="92"/>
      <c r="G25" s="92"/>
      <c r="H25" s="92"/>
      <c r="I25" s="52"/>
      <c r="K25" s="14" t="s">
        <v>124</v>
      </c>
    </row>
    <row r="26" spans="2:11" ht="24" customHeight="1">
      <c r="B26" s="93" t="s">
        <v>69</v>
      </c>
      <c r="C26" s="93"/>
      <c r="D26" s="93"/>
      <c r="E26" s="93"/>
      <c r="F26" s="93"/>
      <c r="G26" s="93"/>
      <c r="H26" s="93"/>
      <c r="I26" s="93"/>
    </row>
    <row r="27" spans="2:11" ht="24.75" customHeight="1">
      <c r="B27" s="78" t="s">
        <v>109</v>
      </c>
      <c r="C27" s="78"/>
      <c r="D27" s="78" t="s">
        <v>70</v>
      </c>
      <c r="E27" s="78"/>
      <c r="F27" s="78"/>
      <c r="G27" s="78"/>
      <c r="H27" s="78"/>
      <c r="I27" s="78"/>
    </row>
    <row r="28" spans="2:11" ht="20.25" customHeight="1">
      <c r="B28" s="57"/>
      <c r="C28" s="57"/>
      <c r="D28" s="57" t="s">
        <v>71</v>
      </c>
      <c r="E28" s="57"/>
      <c r="F28" s="57"/>
      <c r="G28" s="57" t="s">
        <v>72</v>
      </c>
      <c r="H28" s="57"/>
      <c r="I28" s="57"/>
    </row>
    <row r="29" spans="2:11" ht="30" customHeight="1">
      <c r="B29" s="59" t="s">
        <v>73</v>
      </c>
      <c r="C29" s="59"/>
      <c r="D29" s="60"/>
      <c r="E29" s="61"/>
      <c r="F29" s="32" t="s">
        <v>74</v>
      </c>
      <c r="G29" s="62"/>
      <c r="H29" s="63"/>
      <c r="I29" s="33" t="s">
        <v>74</v>
      </c>
      <c r="K29" s="14" t="s">
        <v>124</v>
      </c>
    </row>
    <row r="30" spans="2:11" ht="30" customHeight="1">
      <c r="B30" s="68" t="s">
        <v>76</v>
      </c>
      <c r="C30" s="69"/>
      <c r="D30" s="70"/>
      <c r="E30" s="71"/>
      <c r="F30" s="34" t="s">
        <v>74</v>
      </c>
      <c r="G30" s="72"/>
      <c r="H30" s="73"/>
      <c r="I30" s="35" t="s">
        <v>74</v>
      </c>
      <c r="K30" s="14" t="s">
        <v>124</v>
      </c>
    </row>
    <row r="31" spans="2:11" s="24" customFormat="1" ht="24" customHeight="1">
      <c r="B31" s="64" t="s">
        <v>116</v>
      </c>
      <c r="C31" s="36" t="s">
        <v>117</v>
      </c>
      <c r="D31" s="66"/>
      <c r="E31" s="67"/>
      <c r="F31" s="25" t="s">
        <v>74</v>
      </c>
      <c r="G31" s="74"/>
      <c r="H31" s="75"/>
      <c r="I31" s="37" t="s">
        <v>74</v>
      </c>
      <c r="K31" s="14" t="s">
        <v>124</v>
      </c>
    </row>
    <row r="32" spans="2:11" s="24" customFormat="1" ht="24" customHeight="1">
      <c r="B32" s="65"/>
      <c r="C32" s="38" t="s">
        <v>115</v>
      </c>
      <c r="D32" s="76"/>
      <c r="E32" s="77"/>
      <c r="F32" s="25" t="s">
        <v>74</v>
      </c>
      <c r="G32" s="74"/>
      <c r="H32" s="75"/>
      <c r="I32" s="37" t="s">
        <v>74</v>
      </c>
      <c r="K32" s="14" t="s">
        <v>124</v>
      </c>
    </row>
    <row r="33" spans="2:11" ht="30" customHeight="1">
      <c r="B33" s="42" t="s">
        <v>77</v>
      </c>
      <c r="C33" s="43"/>
      <c r="D33" s="44"/>
      <c r="E33" s="45"/>
      <c r="F33" s="39" t="s">
        <v>74</v>
      </c>
      <c r="G33" s="46"/>
      <c r="H33" s="47"/>
      <c r="I33" s="40" t="s">
        <v>74</v>
      </c>
      <c r="K33" s="14" t="s">
        <v>124</v>
      </c>
    </row>
    <row r="34" spans="2:11" ht="30" customHeight="1">
      <c r="B34" s="51" t="s">
        <v>78</v>
      </c>
      <c r="C34" s="52"/>
      <c r="D34" s="53"/>
      <c r="E34" s="54"/>
      <c r="F34" s="41" t="s">
        <v>74</v>
      </c>
      <c r="G34" s="55"/>
      <c r="H34" s="56"/>
      <c r="I34" s="31" t="s">
        <v>74</v>
      </c>
      <c r="K34" s="14" t="s">
        <v>124</v>
      </c>
    </row>
    <row r="35" spans="2:11" ht="23.25" customHeight="1">
      <c r="B35" s="57" t="s">
        <v>79</v>
      </c>
      <c r="C35" s="48"/>
      <c r="D35" s="48"/>
      <c r="E35" s="48"/>
      <c r="F35" s="48"/>
      <c r="G35" s="48"/>
      <c r="H35" s="48"/>
      <c r="I35" s="48"/>
    </row>
    <row r="36" spans="2:11" ht="23.25" customHeight="1">
      <c r="B36" s="57"/>
      <c r="C36" s="46"/>
      <c r="D36" s="47"/>
      <c r="E36" s="47"/>
      <c r="F36" s="47"/>
      <c r="G36" s="47"/>
      <c r="H36" s="47"/>
      <c r="I36" s="58"/>
    </row>
    <row r="37" spans="2:11" s="24" customFormat="1">
      <c r="B37" s="49" t="s">
        <v>121</v>
      </c>
      <c r="C37" s="49"/>
      <c r="D37" s="49"/>
      <c r="E37" s="49"/>
      <c r="F37" s="49"/>
      <c r="G37" s="49"/>
      <c r="H37" s="49"/>
      <c r="I37" s="49"/>
    </row>
    <row r="38" spans="2:11" s="24" customFormat="1" ht="23.25" customHeight="1">
      <c r="B38" s="50"/>
      <c r="C38" s="50"/>
      <c r="D38" s="50"/>
      <c r="E38" s="50"/>
      <c r="F38" s="50"/>
      <c r="G38" s="50"/>
      <c r="H38" s="50"/>
      <c r="I38" s="50"/>
    </row>
  </sheetData>
  <mergeCells count="46">
    <mergeCell ref="B5:C5"/>
    <mergeCell ref="C6:H6"/>
    <mergeCell ref="B8:I8"/>
    <mergeCell ref="B11:C15"/>
    <mergeCell ref="E11:I11"/>
    <mergeCell ref="E12:I12"/>
    <mergeCell ref="E13:I13"/>
    <mergeCell ref="E14:I14"/>
    <mergeCell ref="E15:I15"/>
    <mergeCell ref="B27:C28"/>
    <mergeCell ref="D27:I27"/>
    <mergeCell ref="D28:F28"/>
    <mergeCell ref="G28:I28"/>
    <mergeCell ref="B16:C21"/>
    <mergeCell ref="E16:I16"/>
    <mergeCell ref="E17:I17"/>
    <mergeCell ref="E18:I18"/>
    <mergeCell ref="E19:I19"/>
    <mergeCell ref="E20:I20"/>
    <mergeCell ref="E21:I21"/>
    <mergeCell ref="D24:I24"/>
    <mergeCell ref="B25:C25"/>
    <mergeCell ref="D25:I25"/>
    <mergeCell ref="B24:C24"/>
    <mergeCell ref="B26:I26"/>
    <mergeCell ref="B29:C29"/>
    <mergeCell ref="D29:E29"/>
    <mergeCell ref="G29:H29"/>
    <mergeCell ref="B31:B32"/>
    <mergeCell ref="D31:E31"/>
    <mergeCell ref="B30:C30"/>
    <mergeCell ref="D30:E30"/>
    <mergeCell ref="G30:H30"/>
    <mergeCell ref="G32:H32"/>
    <mergeCell ref="G31:H31"/>
    <mergeCell ref="D32:E32"/>
    <mergeCell ref="B33:C33"/>
    <mergeCell ref="D33:E33"/>
    <mergeCell ref="G33:H33"/>
    <mergeCell ref="C35:I35"/>
    <mergeCell ref="B37:I38"/>
    <mergeCell ref="B34:C34"/>
    <mergeCell ref="D34:E34"/>
    <mergeCell ref="G34:H34"/>
    <mergeCell ref="B35:B36"/>
    <mergeCell ref="C36:I36"/>
  </mergeCells>
  <phoneticPr fontId="2"/>
  <dataValidations count="1">
    <dataValidation type="list" allowBlank="1" showInputMessage="1" showErrorMessage="1" sqref="D25:I25">
      <formula1>"（選択して下さい）,希望する,希望しない"</formula1>
    </dataValidation>
  </dataValidations>
  <printOptions horizontalCentered="1" verticalCentered="1"/>
  <pageMargins left="0.51181102362204722" right="0.31496062992125984" top="0.55118110236220474" bottom="0.35433070866141736" header="0.31496062992125984" footer="0.31496062992125984"/>
  <pageSetup paperSize="9" scale="9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Y43"/>
  <sheetViews>
    <sheetView view="pageBreakPreview" zoomScale="75" zoomScaleNormal="100" workbookViewId="0">
      <selection activeCell="B7" sqref="B7:N8"/>
    </sheetView>
  </sheetViews>
  <sheetFormatPr defaultRowHeight="18.600000000000001" customHeight="1"/>
  <cols>
    <col min="1" max="1" width="2.125" style="1" customWidth="1"/>
    <col min="2" max="14" width="2.375" style="1" customWidth="1"/>
    <col min="15" max="47" width="2" style="1" customWidth="1"/>
    <col min="48" max="48" width="1.875" style="1" customWidth="1"/>
    <col min="49" max="49" width="2.125" style="1" customWidth="1"/>
    <col min="50" max="50" width="13.25" style="1" customWidth="1"/>
    <col min="51" max="51" width="2.75" style="1" customWidth="1"/>
    <col min="52" max="61" width="2.125" style="1" customWidth="1"/>
    <col min="62" max="16384" width="9" style="1"/>
  </cols>
  <sheetData>
    <row r="1" spans="2:51" ht="36.75" customHeight="1"/>
    <row r="2" spans="2:51" ht="18.600000000000001" customHeight="1">
      <c r="B2" s="289" t="s">
        <v>25</v>
      </c>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X2" s="11" t="s">
        <v>43</v>
      </c>
      <c r="AY2" s="12">
        <v>8</v>
      </c>
    </row>
    <row r="3" spans="2:51" ht="9.75" customHeight="1">
      <c r="AS3" s="3"/>
      <c r="AT3" s="3"/>
      <c r="AU3" s="3"/>
      <c r="AV3" s="2"/>
    </row>
    <row r="4" spans="2:51" ht="15.75" customHeight="1">
      <c r="B4" s="291" t="s">
        <v>110</v>
      </c>
      <c r="C4" s="292"/>
      <c r="D4" s="292"/>
      <c r="E4" s="292"/>
      <c r="F4" s="292"/>
      <c r="G4" s="292"/>
      <c r="H4" s="292"/>
      <c r="I4" s="292"/>
      <c r="J4" s="292"/>
      <c r="K4" s="292"/>
      <c r="L4" s="292"/>
      <c r="M4" s="292"/>
      <c r="N4" s="293"/>
      <c r="O4" s="291" t="e">
        <f>VLOOKUP($AY$2,Data,3,FALSE)</f>
        <v>#REF!</v>
      </c>
      <c r="P4" s="292"/>
      <c r="Q4" s="29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3"/>
    </row>
    <row r="5" spans="2:51" ht="15.75" customHeight="1">
      <c r="B5" s="294"/>
      <c r="C5" s="295"/>
      <c r="D5" s="295"/>
      <c r="E5" s="295"/>
      <c r="F5" s="295"/>
      <c r="G5" s="295"/>
      <c r="H5" s="295"/>
      <c r="I5" s="295"/>
      <c r="J5" s="295"/>
      <c r="K5" s="295"/>
      <c r="L5" s="295"/>
      <c r="M5" s="295"/>
      <c r="N5" s="296"/>
      <c r="O5" s="294"/>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6"/>
    </row>
    <row r="6" spans="2:51" ht="23.25" customHeight="1">
      <c r="B6" s="303" t="s">
        <v>23</v>
      </c>
      <c r="C6" s="304"/>
      <c r="D6" s="304"/>
      <c r="E6" s="304"/>
      <c r="F6" s="304"/>
      <c r="G6" s="304"/>
      <c r="H6" s="304"/>
      <c r="I6" s="304"/>
      <c r="J6" s="304"/>
      <c r="K6" s="304"/>
      <c r="L6" s="304"/>
      <c r="M6" s="304"/>
      <c r="N6" s="305"/>
      <c r="O6" s="307" t="e">
        <f>VLOOKUP($AY$2,Data,4,FALSE)</f>
        <v>#REF!</v>
      </c>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8"/>
      <c r="AS6" s="308"/>
      <c r="AT6" s="308"/>
      <c r="AU6" s="308"/>
      <c r="AV6" s="309"/>
    </row>
    <row r="7" spans="2:51" ht="18.600000000000001" customHeight="1">
      <c r="B7" s="176" t="s">
        <v>26</v>
      </c>
      <c r="C7" s="177"/>
      <c r="D7" s="177"/>
      <c r="E7" s="177"/>
      <c r="F7" s="177"/>
      <c r="G7" s="177"/>
      <c r="H7" s="177"/>
      <c r="I7" s="177"/>
      <c r="J7" s="177"/>
      <c r="K7" s="177"/>
      <c r="L7" s="177"/>
      <c r="M7" s="177"/>
      <c r="N7" s="178"/>
      <c r="O7" s="291" t="e">
        <f>VLOOKUP($AY$2,Data,5,FALSE)&amp;VLOOKUP($AY$2,Data,6,FALSE)</f>
        <v>#REF!</v>
      </c>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3"/>
    </row>
    <row r="8" spans="2:51" ht="18.600000000000001" customHeight="1">
      <c r="B8" s="179"/>
      <c r="C8" s="180"/>
      <c r="D8" s="180"/>
      <c r="E8" s="180"/>
      <c r="F8" s="180"/>
      <c r="G8" s="180"/>
      <c r="H8" s="180"/>
      <c r="I8" s="180"/>
      <c r="J8" s="180"/>
      <c r="K8" s="180"/>
      <c r="L8" s="180"/>
      <c r="M8" s="180"/>
      <c r="N8" s="181"/>
      <c r="O8" s="294"/>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6"/>
    </row>
    <row r="9" spans="2:51" ht="17.25" customHeight="1">
      <c r="B9" s="176" t="s">
        <v>24</v>
      </c>
      <c r="C9" s="177"/>
      <c r="D9" s="177"/>
      <c r="E9" s="177"/>
      <c r="F9" s="177"/>
      <c r="G9" s="177"/>
      <c r="H9" s="177"/>
      <c r="I9" s="177"/>
      <c r="J9" s="177"/>
      <c r="K9" s="177"/>
      <c r="L9" s="177"/>
      <c r="M9" s="177"/>
      <c r="N9" s="178"/>
      <c r="O9" s="291" t="e">
        <f>VLOOKUP($AY$2,Data,7,FALSE)</f>
        <v>#REF!</v>
      </c>
      <c r="P9" s="292"/>
      <c r="Q9" s="292"/>
      <c r="R9" s="292"/>
      <c r="S9" s="292"/>
      <c r="T9" s="292"/>
      <c r="U9" s="292"/>
      <c r="V9" s="292"/>
      <c r="W9" s="292"/>
      <c r="X9" s="292"/>
      <c r="Y9" s="292"/>
      <c r="Z9" s="292"/>
      <c r="AA9" s="292"/>
      <c r="AB9" s="292"/>
      <c r="AC9" s="292"/>
      <c r="AD9" s="292"/>
      <c r="AE9" s="292"/>
      <c r="AF9" s="292"/>
      <c r="AG9" s="292"/>
      <c r="AH9" s="292"/>
      <c r="AI9" s="292"/>
      <c r="AJ9" s="292"/>
      <c r="AK9" s="292"/>
      <c r="AL9" s="292"/>
      <c r="AM9" s="292"/>
      <c r="AN9" s="292"/>
      <c r="AO9" s="292"/>
      <c r="AP9" s="292"/>
      <c r="AQ9" s="292"/>
      <c r="AR9" s="292"/>
      <c r="AS9" s="292"/>
      <c r="AT9" s="292"/>
      <c r="AU9" s="292"/>
      <c r="AV9" s="293"/>
    </row>
    <row r="10" spans="2:51" ht="17.25" customHeight="1">
      <c r="B10" s="179"/>
      <c r="C10" s="180"/>
      <c r="D10" s="180"/>
      <c r="E10" s="180"/>
      <c r="F10" s="180"/>
      <c r="G10" s="180"/>
      <c r="H10" s="180"/>
      <c r="I10" s="180"/>
      <c r="J10" s="180"/>
      <c r="K10" s="180"/>
      <c r="L10" s="180"/>
      <c r="M10" s="180"/>
      <c r="N10" s="181"/>
      <c r="O10" s="294"/>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6"/>
    </row>
    <row r="11" spans="2:51" ht="15.75" customHeight="1">
      <c r="B11" s="192" t="s">
        <v>111</v>
      </c>
      <c r="C11" s="177"/>
      <c r="D11" s="177"/>
      <c r="E11" s="177"/>
      <c r="F11" s="177"/>
      <c r="G11" s="177"/>
      <c r="H11" s="177"/>
      <c r="I11" s="177"/>
      <c r="J11" s="177"/>
      <c r="K11" s="177"/>
      <c r="L11" s="177"/>
      <c r="M11" s="177"/>
      <c r="N11" s="178"/>
      <c r="O11" s="323" t="e">
        <f>VLOOKUP($AY$2,Data,8,FALSE)</f>
        <v>#REF!</v>
      </c>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5"/>
    </row>
    <row r="12" spans="2:51" ht="15.75" customHeight="1">
      <c r="B12" s="179"/>
      <c r="C12" s="180"/>
      <c r="D12" s="180"/>
      <c r="E12" s="180"/>
      <c r="F12" s="180"/>
      <c r="G12" s="180"/>
      <c r="H12" s="180"/>
      <c r="I12" s="180"/>
      <c r="J12" s="180"/>
      <c r="K12" s="180"/>
      <c r="L12" s="180"/>
      <c r="M12" s="180"/>
      <c r="N12" s="181"/>
      <c r="O12" s="326"/>
      <c r="P12" s="327"/>
      <c r="Q12" s="327"/>
      <c r="R12" s="327"/>
      <c r="S12" s="327"/>
      <c r="T12" s="327"/>
      <c r="U12" s="327"/>
      <c r="V12" s="327"/>
      <c r="W12" s="327"/>
      <c r="X12" s="327"/>
      <c r="Y12" s="327"/>
      <c r="Z12" s="327"/>
      <c r="AA12" s="327"/>
      <c r="AB12" s="327"/>
      <c r="AC12" s="327"/>
      <c r="AD12" s="327"/>
      <c r="AE12" s="327"/>
      <c r="AF12" s="327"/>
      <c r="AG12" s="327"/>
      <c r="AH12" s="327"/>
      <c r="AI12" s="327"/>
      <c r="AJ12" s="327"/>
      <c r="AK12" s="327"/>
      <c r="AL12" s="327"/>
      <c r="AM12" s="327"/>
      <c r="AN12" s="327"/>
      <c r="AO12" s="327"/>
      <c r="AP12" s="327"/>
      <c r="AQ12" s="327"/>
      <c r="AR12" s="327"/>
      <c r="AS12" s="327"/>
      <c r="AT12" s="327"/>
      <c r="AU12" s="327"/>
      <c r="AV12" s="328"/>
    </row>
    <row r="13" spans="2:51" ht="18.600000000000001" customHeight="1">
      <c r="B13" s="266" t="s">
        <v>114</v>
      </c>
      <c r="C13" s="267"/>
      <c r="D13" s="267"/>
      <c r="E13" s="267"/>
      <c r="F13" s="267"/>
      <c r="G13" s="267"/>
      <c r="H13" s="267"/>
      <c r="I13" s="267"/>
      <c r="J13" s="267"/>
      <c r="K13" s="267"/>
      <c r="L13" s="267"/>
      <c r="M13" s="267"/>
      <c r="N13" s="268"/>
      <c r="O13" s="272" t="e">
        <f>VLOOKUP($AY$2,Data,2,FALSE)</f>
        <v>#REF!</v>
      </c>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4"/>
    </row>
    <row r="14" spans="2:51" ht="18.600000000000001" customHeight="1">
      <c r="B14" s="269"/>
      <c r="C14" s="270"/>
      <c r="D14" s="270"/>
      <c r="E14" s="270"/>
      <c r="F14" s="270"/>
      <c r="G14" s="270"/>
      <c r="H14" s="270"/>
      <c r="I14" s="270"/>
      <c r="J14" s="270"/>
      <c r="K14" s="270"/>
      <c r="L14" s="270"/>
      <c r="M14" s="270"/>
      <c r="N14" s="271"/>
      <c r="O14" s="275"/>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7"/>
    </row>
    <row r="15" spans="2:51" ht="24.75" customHeight="1">
      <c r="B15" s="176" t="s">
        <v>9</v>
      </c>
      <c r="C15" s="177"/>
      <c r="D15" s="177"/>
      <c r="E15" s="177"/>
      <c r="F15" s="177"/>
      <c r="G15" s="260"/>
      <c r="H15" s="237" t="s">
        <v>4</v>
      </c>
      <c r="I15" s="238"/>
      <c r="J15" s="238"/>
      <c r="K15" s="238"/>
      <c r="L15" s="238"/>
      <c r="M15" s="238"/>
      <c r="N15" s="239"/>
      <c r="O15" s="168" t="s">
        <v>12</v>
      </c>
      <c r="P15" s="169"/>
      <c r="Q15" s="169"/>
      <c r="R15" s="169"/>
      <c r="S15" s="281" t="e">
        <f>IF(VLOOKUP($AY$2,Data,10,FALSE)=0,"-",VLOOKUP($AY$2,Data,10,FALSE))</f>
        <v>#REF!</v>
      </c>
      <c r="T15" s="281"/>
      <c r="U15" s="281"/>
      <c r="V15" s="281"/>
      <c r="W15" s="281"/>
      <c r="X15" s="281"/>
      <c r="Y15" s="281"/>
      <c r="Z15" s="281"/>
      <c r="AA15" s="281"/>
      <c r="AB15" s="281"/>
      <c r="AC15" s="281"/>
      <c r="AD15" s="281"/>
      <c r="AE15" s="282"/>
      <c r="AF15" s="168" t="s">
        <v>13</v>
      </c>
      <c r="AG15" s="169"/>
      <c r="AH15" s="169"/>
      <c r="AI15" s="169"/>
      <c r="AJ15" s="281" t="e">
        <f>IF(VLOOKUP($AY$2,Data,9,FALSE)=0,"-",VLOOKUP($AY$2,Data,9,FALSE))</f>
        <v>#REF!</v>
      </c>
      <c r="AK15" s="281"/>
      <c r="AL15" s="281"/>
      <c r="AM15" s="281"/>
      <c r="AN15" s="281"/>
      <c r="AO15" s="281"/>
      <c r="AP15" s="281"/>
      <c r="AQ15" s="281"/>
      <c r="AR15" s="281"/>
      <c r="AS15" s="281"/>
      <c r="AT15" s="281"/>
      <c r="AU15" s="281"/>
      <c r="AV15" s="282"/>
    </row>
    <row r="16" spans="2:51" ht="24.75" customHeight="1">
      <c r="B16" s="193"/>
      <c r="C16" s="194"/>
      <c r="D16" s="194"/>
      <c r="E16" s="194"/>
      <c r="F16" s="194"/>
      <c r="G16" s="261"/>
      <c r="H16" s="229" t="s">
        <v>5</v>
      </c>
      <c r="I16" s="230"/>
      <c r="J16" s="230"/>
      <c r="K16" s="230"/>
      <c r="L16" s="230"/>
      <c r="M16" s="230"/>
      <c r="N16" s="231"/>
      <c r="O16" s="232" t="s">
        <v>12</v>
      </c>
      <c r="P16" s="233"/>
      <c r="Q16" s="233"/>
      <c r="R16" s="233"/>
      <c r="S16" s="234" t="e">
        <f>IF(VLOOKUP($AY$2,Data,16,FALSE)=0,"-",VLOOKUP($AY$2,Data,16,FALSE))</f>
        <v>#REF!</v>
      </c>
      <c r="T16" s="234"/>
      <c r="U16" s="234"/>
      <c r="V16" s="234"/>
      <c r="W16" s="234"/>
      <c r="X16" s="234"/>
      <c r="Y16" s="234"/>
      <c r="Z16" s="234"/>
      <c r="AA16" s="234"/>
      <c r="AB16" s="235" t="s">
        <v>29</v>
      </c>
      <c r="AC16" s="235"/>
      <c r="AD16" s="235"/>
      <c r="AE16" s="236"/>
      <c r="AF16" s="232" t="s">
        <v>13</v>
      </c>
      <c r="AG16" s="233"/>
      <c r="AH16" s="233"/>
      <c r="AI16" s="233"/>
      <c r="AJ16" s="234" t="e">
        <f>IF(VLOOKUP($AY$2,Data,11,FALSE)=0,"-",VLOOKUP($AY$2,Data,11,FALSE))</f>
        <v>#REF!</v>
      </c>
      <c r="AK16" s="234"/>
      <c r="AL16" s="234"/>
      <c r="AM16" s="234"/>
      <c r="AN16" s="234"/>
      <c r="AO16" s="234"/>
      <c r="AP16" s="234"/>
      <c r="AQ16" s="234"/>
      <c r="AR16" s="234"/>
      <c r="AS16" s="235" t="s">
        <v>30</v>
      </c>
      <c r="AT16" s="235"/>
      <c r="AU16" s="235"/>
      <c r="AV16" s="236"/>
    </row>
    <row r="17" spans="2:48" ht="24.75" customHeight="1">
      <c r="B17" s="193"/>
      <c r="C17" s="194"/>
      <c r="D17" s="194"/>
      <c r="E17" s="194"/>
      <c r="F17" s="194"/>
      <c r="G17" s="261"/>
      <c r="H17" s="278" t="s">
        <v>19</v>
      </c>
      <c r="I17" s="279"/>
      <c r="J17" s="279"/>
      <c r="K17" s="279"/>
      <c r="L17" s="279"/>
      <c r="M17" s="279"/>
      <c r="N17" s="280"/>
      <c r="O17" s="244" t="s">
        <v>12</v>
      </c>
      <c r="P17" s="245"/>
      <c r="Q17" s="245"/>
      <c r="R17" s="245"/>
      <c r="S17" s="13" t="s">
        <v>44</v>
      </c>
      <c r="T17" s="306" t="e">
        <f>IF(VLOOKUP($AY$2,Data,17,FALSE)=0,"-",VLOOKUP($AY$2,Data,17,FALSE))</f>
        <v>#REF!</v>
      </c>
      <c r="U17" s="306"/>
      <c r="V17" s="306"/>
      <c r="W17" s="306"/>
      <c r="X17" s="306"/>
      <c r="Y17" s="306"/>
      <c r="Z17" s="306"/>
      <c r="AA17" s="13" t="s">
        <v>45</v>
      </c>
      <c r="AB17" s="235" t="s">
        <v>29</v>
      </c>
      <c r="AC17" s="235"/>
      <c r="AD17" s="235"/>
      <c r="AE17" s="236"/>
      <c r="AF17" s="244" t="s">
        <v>13</v>
      </c>
      <c r="AG17" s="245"/>
      <c r="AH17" s="245"/>
      <c r="AI17" s="245"/>
      <c r="AJ17" s="13" t="s">
        <v>46</v>
      </c>
      <c r="AK17" s="306" t="e">
        <f>IF(VLOOKUP($AY$2,Data,12,FALSE)=0,"-",VLOOKUP($AY$2,Data,12,FALSE))</f>
        <v>#REF!</v>
      </c>
      <c r="AL17" s="306"/>
      <c r="AM17" s="306"/>
      <c r="AN17" s="306"/>
      <c r="AO17" s="306"/>
      <c r="AP17" s="306"/>
      <c r="AQ17" s="306"/>
      <c r="AR17" s="13" t="s">
        <v>47</v>
      </c>
      <c r="AS17" s="235" t="s">
        <v>30</v>
      </c>
      <c r="AT17" s="235"/>
      <c r="AU17" s="235"/>
      <c r="AV17" s="236"/>
    </row>
    <row r="18" spans="2:48" ht="24.75" customHeight="1">
      <c r="B18" s="193"/>
      <c r="C18" s="194"/>
      <c r="D18" s="194"/>
      <c r="E18" s="194"/>
      <c r="F18" s="194"/>
      <c r="G18" s="261"/>
      <c r="H18" s="257" t="s">
        <v>6</v>
      </c>
      <c r="I18" s="258"/>
      <c r="J18" s="258"/>
      <c r="K18" s="258"/>
      <c r="L18" s="258"/>
      <c r="M18" s="258"/>
      <c r="N18" s="259"/>
      <c r="O18" s="244" t="s">
        <v>12</v>
      </c>
      <c r="P18" s="245"/>
      <c r="Q18" s="245"/>
      <c r="R18" s="245"/>
      <c r="S18" s="306" t="e">
        <f>IF(VLOOKUP($AY$2,Data,18,FALSE)=0,"-",VLOOKUP($AY$2,Data,18,FALSE))</f>
        <v>#REF!</v>
      </c>
      <c r="T18" s="306"/>
      <c r="U18" s="306"/>
      <c r="V18" s="306"/>
      <c r="W18" s="306"/>
      <c r="X18" s="306"/>
      <c r="Y18" s="306"/>
      <c r="Z18" s="306"/>
      <c r="AA18" s="306"/>
      <c r="AB18" s="253"/>
      <c r="AC18" s="253"/>
      <c r="AD18" s="253"/>
      <c r="AE18" s="254"/>
      <c r="AF18" s="244" t="s">
        <v>13</v>
      </c>
      <c r="AG18" s="245"/>
      <c r="AH18" s="245"/>
      <c r="AI18" s="245"/>
      <c r="AJ18" s="306" t="e">
        <f>IF(VLOOKUP($AY$2,Data,13,FALSE)=0,"-",VLOOKUP($AY$2,Data,13,FALSE))</f>
        <v>#REF!</v>
      </c>
      <c r="AK18" s="306"/>
      <c r="AL18" s="306"/>
      <c r="AM18" s="306"/>
      <c r="AN18" s="306"/>
      <c r="AO18" s="306"/>
      <c r="AP18" s="306"/>
      <c r="AQ18" s="306"/>
      <c r="AR18" s="306"/>
      <c r="AS18" s="253"/>
      <c r="AT18" s="253"/>
      <c r="AU18" s="253"/>
      <c r="AV18" s="254"/>
    </row>
    <row r="19" spans="2:48" ht="24.75" customHeight="1">
      <c r="B19" s="193"/>
      <c r="C19" s="194"/>
      <c r="D19" s="194"/>
      <c r="E19" s="194"/>
      <c r="F19" s="194"/>
      <c r="G19" s="261"/>
      <c r="H19" s="257" t="s">
        <v>112</v>
      </c>
      <c r="I19" s="258"/>
      <c r="J19" s="258"/>
      <c r="K19" s="258"/>
      <c r="L19" s="258"/>
      <c r="M19" s="258"/>
      <c r="N19" s="259"/>
      <c r="O19" s="244" t="s">
        <v>12</v>
      </c>
      <c r="P19" s="245"/>
      <c r="Q19" s="245"/>
      <c r="R19" s="245"/>
      <c r="S19" s="306" t="e">
        <f>IF(VLOOKUP($AY$2,Data,19,FALSE)=0,"-",VLOOKUP($AY$2,Data,19,FALSE))</f>
        <v>#REF!</v>
      </c>
      <c r="T19" s="306"/>
      <c r="U19" s="306"/>
      <c r="V19" s="306"/>
      <c r="W19" s="306"/>
      <c r="X19" s="306"/>
      <c r="Y19" s="306"/>
      <c r="Z19" s="306"/>
      <c r="AA19" s="306"/>
      <c r="AB19" s="255" t="s">
        <v>31</v>
      </c>
      <c r="AC19" s="255"/>
      <c r="AD19" s="255"/>
      <c r="AE19" s="256"/>
      <c r="AF19" s="244" t="s">
        <v>13</v>
      </c>
      <c r="AG19" s="245"/>
      <c r="AH19" s="245"/>
      <c r="AI19" s="245"/>
      <c r="AJ19" s="306" t="e">
        <f>IF(VLOOKUP($AY$2,Data,14,FALSE)=0,"-",VLOOKUP($AY$2,Data,14,FALSE))</f>
        <v>#REF!</v>
      </c>
      <c r="AK19" s="306"/>
      <c r="AL19" s="306"/>
      <c r="AM19" s="306"/>
      <c r="AN19" s="306"/>
      <c r="AO19" s="306"/>
      <c r="AP19" s="306"/>
      <c r="AQ19" s="306"/>
      <c r="AR19" s="306"/>
      <c r="AS19" s="255" t="s">
        <v>32</v>
      </c>
      <c r="AT19" s="255"/>
      <c r="AU19" s="255"/>
      <c r="AV19" s="256"/>
    </row>
    <row r="20" spans="2:48" ht="24.75" customHeight="1">
      <c r="B20" s="179"/>
      <c r="C20" s="180"/>
      <c r="D20" s="180"/>
      <c r="E20" s="180"/>
      <c r="F20" s="180"/>
      <c r="G20" s="262"/>
      <c r="H20" s="219" t="s">
        <v>113</v>
      </c>
      <c r="I20" s="220"/>
      <c r="J20" s="220"/>
      <c r="K20" s="220"/>
      <c r="L20" s="220"/>
      <c r="M20" s="220"/>
      <c r="N20" s="221"/>
      <c r="O20" s="222" t="s">
        <v>12</v>
      </c>
      <c r="P20" s="223"/>
      <c r="Q20" s="223"/>
      <c r="R20" s="223"/>
      <c r="S20" s="240" t="e">
        <f>IF(VLOOKUP($AY$2,Data,20,FALSE)=0,"-",VLOOKUP($AY$2,Data,20,FALSE))</f>
        <v>#REF!</v>
      </c>
      <c r="T20" s="240"/>
      <c r="U20" s="240"/>
      <c r="V20" s="240"/>
      <c r="W20" s="240"/>
      <c r="X20" s="240"/>
      <c r="Y20" s="240"/>
      <c r="Z20" s="240"/>
      <c r="AA20" s="240"/>
      <c r="AB20" s="241" t="s">
        <v>31</v>
      </c>
      <c r="AC20" s="241"/>
      <c r="AD20" s="241"/>
      <c r="AE20" s="242"/>
      <c r="AF20" s="222" t="s">
        <v>13</v>
      </c>
      <c r="AG20" s="223"/>
      <c r="AH20" s="223"/>
      <c r="AI20" s="223"/>
      <c r="AJ20" s="240" t="e">
        <f>IF(VLOOKUP($AY$2,Data,15,FALSE)=0,"-",VLOOKUP($AY$2,Data,15,FALSE))</f>
        <v>#REF!</v>
      </c>
      <c r="AK20" s="240"/>
      <c r="AL20" s="240"/>
      <c r="AM20" s="240"/>
      <c r="AN20" s="240"/>
      <c r="AO20" s="240"/>
      <c r="AP20" s="240"/>
      <c r="AQ20" s="240"/>
      <c r="AR20" s="240"/>
      <c r="AS20" s="241" t="s">
        <v>32</v>
      </c>
      <c r="AT20" s="241"/>
      <c r="AU20" s="241"/>
      <c r="AV20" s="242"/>
    </row>
    <row r="21" spans="2:48" ht="24.75" customHeight="1">
      <c r="B21" s="176" t="s">
        <v>10</v>
      </c>
      <c r="C21" s="224"/>
      <c r="D21" s="224"/>
      <c r="E21" s="224"/>
      <c r="F21" s="224"/>
      <c r="G21" s="251"/>
      <c r="H21" s="237" t="s">
        <v>5</v>
      </c>
      <c r="I21" s="238"/>
      <c r="J21" s="238"/>
      <c r="K21" s="238"/>
      <c r="L21" s="238"/>
      <c r="M21" s="238"/>
      <c r="N21" s="239"/>
      <c r="O21" s="168" t="s">
        <v>12</v>
      </c>
      <c r="P21" s="169"/>
      <c r="Q21" s="169"/>
      <c r="R21" s="169"/>
      <c r="S21" s="249" t="e">
        <f>IF(VLOOKUP($AY$2,Data,24,FALSE)=0,"-",VLOOKUP($AY$2,Data,24,FALSE))</f>
        <v>#REF!</v>
      </c>
      <c r="T21" s="249"/>
      <c r="U21" s="249"/>
      <c r="V21" s="249"/>
      <c r="W21" s="249"/>
      <c r="X21" s="249"/>
      <c r="Y21" s="249"/>
      <c r="Z21" s="249"/>
      <c r="AA21" s="249"/>
      <c r="AB21" s="247" t="s">
        <v>29</v>
      </c>
      <c r="AC21" s="247"/>
      <c r="AD21" s="247"/>
      <c r="AE21" s="248"/>
      <c r="AF21" s="168" t="s">
        <v>13</v>
      </c>
      <c r="AG21" s="169"/>
      <c r="AH21" s="169"/>
      <c r="AI21" s="169"/>
      <c r="AJ21" s="249" t="e">
        <f>IF(VLOOKUP($AY$2,Data,21,FALSE)=0,"-",VLOOKUP($AY$2,Data,21,FALSE))</f>
        <v>#REF!</v>
      </c>
      <c r="AK21" s="249"/>
      <c r="AL21" s="249"/>
      <c r="AM21" s="249"/>
      <c r="AN21" s="249"/>
      <c r="AO21" s="249"/>
      <c r="AP21" s="249"/>
      <c r="AQ21" s="249"/>
      <c r="AR21" s="249"/>
      <c r="AS21" s="247" t="s">
        <v>30</v>
      </c>
      <c r="AT21" s="247"/>
      <c r="AU21" s="247"/>
      <c r="AV21" s="248"/>
    </row>
    <row r="22" spans="2:48" ht="24.75" customHeight="1">
      <c r="B22" s="225"/>
      <c r="C22" s="226"/>
      <c r="D22" s="226"/>
      <c r="E22" s="226"/>
      <c r="F22" s="226"/>
      <c r="G22" s="252"/>
      <c r="H22" s="229" t="s">
        <v>112</v>
      </c>
      <c r="I22" s="230"/>
      <c r="J22" s="230"/>
      <c r="K22" s="230"/>
      <c r="L22" s="230"/>
      <c r="M22" s="230"/>
      <c r="N22" s="231"/>
      <c r="O22" s="232" t="s">
        <v>12</v>
      </c>
      <c r="P22" s="233"/>
      <c r="Q22" s="233"/>
      <c r="R22" s="233"/>
      <c r="S22" s="234" t="e">
        <f>IF(VLOOKUP($AY$2,Data,25,FALSE)=0,"-",VLOOKUP($AY$2,Data,25,FALSE))</f>
        <v>#REF!</v>
      </c>
      <c r="T22" s="234"/>
      <c r="U22" s="234"/>
      <c r="V22" s="234"/>
      <c r="W22" s="234"/>
      <c r="X22" s="234"/>
      <c r="Y22" s="234"/>
      <c r="Z22" s="234"/>
      <c r="AA22" s="234"/>
      <c r="AB22" s="235" t="s">
        <v>31</v>
      </c>
      <c r="AC22" s="235"/>
      <c r="AD22" s="235"/>
      <c r="AE22" s="236"/>
      <c r="AF22" s="232" t="s">
        <v>13</v>
      </c>
      <c r="AG22" s="233"/>
      <c r="AH22" s="233"/>
      <c r="AI22" s="233"/>
      <c r="AJ22" s="234" t="e">
        <f>IF(VLOOKUP($AY$2,Data,22,FALSE)=0,"-",VLOOKUP($AY$2,Data,22,FALSE))</f>
        <v>#REF!</v>
      </c>
      <c r="AK22" s="234"/>
      <c r="AL22" s="234"/>
      <c r="AM22" s="234"/>
      <c r="AN22" s="234"/>
      <c r="AO22" s="234"/>
      <c r="AP22" s="234"/>
      <c r="AQ22" s="234"/>
      <c r="AR22" s="234"/>
      <c r="AS22" s="235" t="s">
        <v>32</v>
      </c>
      <c r="AT22" s="235"/>
      <c r="AU22" s="235"/>
      <c r="AV22" s="236"/>
    </row>
    <row r="23" spans="2:48" ht="24.75" customHeight="1">
      <c r="B23" s="225"/>
      <c r="C23" s="226"/>
      <c r="D23" s="226"/>
      <c r="E23" s="226"/>
      <c r="F23" s="226"/>
      <c r="G23" s="252"/>
      <c r="H23" s="219" t="s">
        <v>113</v>
      </c>
      <c r="I23" s="220"/>
      <c r="J23" s="220"/>
      <c r="K23" s="220"/>
      <c r="L23" s="220"/>
      <c r="M23" s="220"/>
      <c r="N23" s="221"/>
      <c r="O23" s="222" t="s">
        <v>12</v>
      </c>
      <c r="P23" s="223"/>
      <c r="Q23" s="223"/>
      <c r="R23" s="223"/>
      <c r="S23" s="240" t="e">
        <f>IF(VLOOKUP($AY$2,Data,26,FALSE)=0,"-",VLOOKUP($AY$2,Data,26,FALSE))</f>
        <v>#REF!</v>
      </c>
      <c r="T23" s="240"/>
      <c r="U23" s="240"/>
      <c r="V23" s="240"/>
      <c r="W23" s="240"/>
      <c r="X23" s="240"/>
      <c r="Y23" s="240"/>
      <c r="Z23" s="240"/>
      <c r="AA23" s="240"/>
      <c r="AB23" s="241" t="s">
        <v>31</v>
      </c>
      <c r="AC23" s="241"/>
      <c r="AD23" s="241"/>
      <c r="AE23" s="242"/>
      <c r="AF23" s="222" t="s">
        <v>13</v>
      </c>
      <c r="AG23" s="223"/>
      <c r="AH23" s="223"/>
      <c r="AI23" s="223"/>
      <c r="AJ23" s="240" t="e">
        <f>IF(VLOOKUP($AY$2,Data,23,FALSE)=0,"-",VLOOKUP($AY$2,Data,23,FALSE))</f>
        <v>#REF!</v>
      </c>
      <c r="AK23" s="240"/>
      <c r="AL23" s="240"/>
      <c r="AM23" s="240"/>
      <c r="AN23" s="240"/>
      <c r="AO23" s="240"/>
      <c r="AP23" s="240"/>
      <c r="AQ23" s="240"/>
      <c r="AR23" s="240"/>
      <c r="AS23" s="241" t="s">
        <v>32</v>
      </c>
      <c r="AT23" s="241"/>
      <c r="AU23" s="241"/>
      <c r="AV23" s="242"/>
    </row>
    <row r="24" spans="2:48" ht="24.75" customHeight="1">
      <c r="B24" s="176" t="s">
        <v>11</v>
      </c>
      <c r="C24" s="224"/>
      <c r="D24" s="224"/>
      <c r="E24" s="224"/>
      <c r="F24" s="224"/>
      <c r="G24" s="224"/>
      <c r="H24" s="237" t="s">
        <v>5</v>
      </c>
      <c r="I24" s="238"/>
      <c r="J24" s="238"/>
      <c r="K24" s="238"/>
      <c r="L24" s="238"/>
      <c r="M24" s="238"/>
      <c r="N24" s="239"/>
      <c r="O24" s="168" t="s">
        <v>12</v>
      </c>
      <c r="P24" s="169"/>
      <c r="Q24" s="169"/>
      <c r="R24" s="169"/>
      <c r="S24" s="249" t="e">
        <f>IF(VLOOKUP($AY$2,Data,30,FALSE)=0,"-",VLOOKUP($AY$2,Data,30,FALSE))</f>
        <v>#REF!</v>
      </c>
      <c r="T24" s="249"/>
      <c r="U24" s="249"/>
      <c r="V24" s="249"/>
      <c r="W24" s="249"/>
      <c r="X24" s="249"/>
      <c r="Y24" s="249"/>
      <c r="Z24" s="249"/>
      <c r="AA24" s="249"/>
      <c r="AB24" s="247" t="s">
        <v>29</v>
      </c>
      <c r="AC24" s="247"/>
      <c r="AD24" s="247"/>
      <c r="AE24" s="248"/>
      <c r="AF24" s="168" t="s">
        <v>13</v>
      </c>
      <c r="AG24" s="169"/>
      <c r="AH24" s="169"/>
      <c r="AI24" s="169"/>
      <c r="AJ24" s="249" t="e">
        <f>IF(VLOOKUP($AY$2,Data,27,FALSE)=0,"-",VLOOKUP($AY$2,Data,27,FALSE))</f>
        <v>#REF!</v>
      </c>
      <c r="AK24" s="249"/>
      <c r="AL24" s="249"/>
      <c r="AM24" s="249"/>
      <c r="AN24" s="249"/>
      <c r="AO24" s="249"/>
      <c r="AP24" s="249"/>
      <c r="AQ24" s="249"/>
      <c r="AR24" s="249"/>
      <c r="AS24" s="247" t="s">
        <v>30</v>
      </c>
      <c r="AT24" s="247"/>
      <c r="AU24" s="247"/>
      <c r="AV24" s="248"/>
    </row>
    <row r="25" spans="2:48" ht="24.75" customHeight="1">
      <c r="B25" s="225"/>
      <c r="C25" s="226"/>
      <c r="D25" s="226"/>
      <c r="E25" s="226"/>
      <c r="F25" s="226"/>
      <c r="G25" s="226"/>
      <c r="H25" s="229" t="s">
        <v>112</v>
      </c>
      <c r="I25" s="230"/>
      <c r="J25" s="230"/>
      <c r="K25" s="230"/>
      <c r="L25" s="230"/>
      <c r="M25" s="230"/>
      <c r="N25" s="231"/>
      <c r="O25" s="232" t="s">
        <v>12</v>
      </c>
      <c r="P25" s="233"/>
      <c r="Q25" s="233"/>
      <c r="R25" s="233"/>
      <c r="S25" s="234" t="e">
        <f>IF(VLOOKUP($AY$2,Data,31,FALSE)=0,"-",VLOOKUP($AY$2,Data,31,FALSE))</f>
        <v>#REF!</v>
      </c>
      <c r="T25" s="234"/>
      <c r="U25" s="234"/>
      <c r="V25" s="234"/>
      <c r="W25" s="234"/>
      <c r="X25" s="234"/>
      <c r="Y25" s="234"/>
      <c r="Z25" s="234"/>
      <c r="AA25" s="234"/>
      <c r="AB25" s="235" t="s">
        <v>31</v>
      </c>
      <c r="AC25" s="235"/>
      <c r="AD25" s="235"/>
      <c r="AE25" s="236"/>
      <c r="AF25" s="232" t="s">
        <v>13</v>
      </c>
      <c r="AG25" s="233"/>
      <c r="AH25" s="233"/>
      <c r="AI25" s="233"/>
      <c r="AJ25" s="234" t="e">
        <f>IF(VLOOKUP($AY$2,Data,28,FALSE)=0,"-",VLOOKUP($AY$2,Data,28,FALSE))</f>
        <v>#REF!</v>
      </c>
      <c r="AK25" s="234"/>
      <c r="AL25" s="234"/>
      <c r="AM25" s="234"/>
      <c r="AN25" s="234"/>
      <c r="AO25" s="234"/>
      <c r="AP25" s="234"/>
      <c r="AQ25" s="234"/>
      <c r="AR25" s="234"/>
      <c r="AS25" s="235" t="s">
        <v>32</v>
      </c>
      <c r="AT25" s="235"/>
      <c r="AU25" s="235"/>
      <c r="AV25" s="236"/>
    </row>
    <row r="26" spans="2:48" ht="24.75" customHeight="1">
      <c r="B26" s="227"/>
      <c r="C26" s="228"/>
      <c r="D26" s="228"/>
      <c r="E26" s="228"/>
      <c r="F26" s="228"/>
      <c r="G26" s="228"/>
      <c r="H26" s="219" t="s">
        <v>113</v>
      </c>
      <c r="I26" s="220"/>
      <c r="J26" s="220"/>
      <c r="K26" s="220"/>
      <c r="L26" s="220"/>
      <c r="M26" s="220"/>
      <c r="N26" s="221"/>
      <c r="O26" s="222" t="s">
        <v>12</v>
      </c>
      <c r="P26" s="223"/>
      <c r="Q26" s="223"/>
      <c r="R26" s="223"/>
      <c r="S26" s="240" t="e">
        <f>IF(VLOOKUP($AY$2,Data,32,FALSE)=0,"-",VLOOKUP($AY$2,Data,32,FALSE))</f>
        <v>#REF!</v>
      </c>
      <c r="T26" s="240"/>
      <c r="U26" s="240"/>
      <c r="V26" s="240"/>
      <c r="W26" s="240"/>
      <c r="X26" s="240"/>
      <c r="Y26" s="240"/>
      <c r="Z26" s="240"/>
      <c r="AA26" s="240"/>
      <c r="AB26" s="241" t="s">
        <v>31</v>
      </c>
      <c r="AC26" s="241"/>
      <c r="AD26" s="241"/>
      <c r="AE26" s="242"/>
      <c r="AF26" s="222" t="s">
        <v>13</v>
      </c>
      <c r="AG26" s="223"/>
      <c r="AH26" s="223"/>
      <c r="AI26" s="223"/>
      <c r="AJ26" s="240" t="e">
        <f>IF(VLOOKUP($AY$2,Data,29,FALSE)=0,"-",VLOOKUP($AY$2,Data,29,FALSE))</f>
        <v>#REF!</v>
      </c>
      <c r="AK26" s="240"/>
      <c r="AL26" s="240"/>
      <c r="AM26" s="240"/>
      <c r="AN26" s="240"/>
      <c r="AO26" s="240"/>
      <c r="AP26" s="240"/>
      <c r="AQ26" s="240"/>
      <c r="AR26" s="240"/>
      <c r="AS26" s="241" t="s">
        <v>32</v>
      </c>
      <c r="AT26" s="241"/>
      <c r="AU26" s="241"/>
      <c r="AV26" s="242"/>
    </row>
    <row r="27" spans="2:48" ht="24.75" customHeight="1">
      <c r="B27" s="210" t="s">
        <v>7</v>
      </c>
      <c r="C27" s="211"/>
      <c r="D27" s="211"/>
      <c r="E27" s="211"/>
      <c r="F27" s="211"/>
      <c r="G27" s="211"/>
      <c r="H27" s="211"/>
      <c r="I27" s="211"/>
      <c r="J27" s="211"/>
      <c r="K27" s="211"/>
      <c r="L27" s="211"/>
      <c r="M27" s="211"/>
      <c r="N27" s="212"/>
      <c r="O27" s="216" t="s">
        <v>12</v>
      </c>
      <c r="P27" s="217"/>
      <c r="Q27" s="217"/>
      <c r="R27" s="217"/>
      <c r="S27" s="218" t="e">
        <f>IF(VLOOKUP($AY$2,Data,34,FALSE)=0,"-",VLOOKUP($AY$2,Data,34,FALSE))</f>
        <v>#REF!</v>
      </c>
      <c r="T27" s="218"/>
      <c r="U27" s="218"/>
      <c r="V27" s="218"/>
      <c r="W27" s="218"/>
      <c r="X27" s="218"/>
      <c r="Y27" s="218"/>
      <c r="Z27" s="218"/>
      <c r="AA27" s="218"/>
      <c r="AB27" s="214" t="s">
        <v>29</v>
      </c>
      <c r="AC27" s="214"/>
      <c r="AD27" s="214"/>
      <c r="AE27" s="215"/>
      <c r="AF27" s="216" t="s">
        <v>13</v>
      </c>
      <c r="AG27" s="217"/>
      <c r="AH27" s="217"/>
      <c r="AI27" s="217"/>
      <c r="AJ27" s="218" t="e">
        <f>IF(VLOOKUP($AY$2,Data,33,FALSE)=0,"-",VLOOKUP($AY$2,Data,33,FALSE))</f>
        <v>#REF!</v>
      </c>
      <c r="AK27" s="218"/>
      <c r="AL27" s="218"/>
      <c r="AM27" s="218"/>
      <c r="AN27" s="218"/>
      <c r="AO27" s="218"/>
      <c r="AP27" s="218"/>
      <c r="AQ27" s="218"/>
      <c r="AR27" s="218"/>
      <c r="AS27" s="214" t="s">
        <v>30</v>
      </c>
      <c r="AT27" s="214"/>
      <c r="AU27" s="214"/>
      <c r="AV27" s="215"/>
    </row>
    <row r="28" spans="2:48" ht="24.75" customHeight="1">
      <c r="B28" s="210" t="s">
        <v>14</v>
      </c>
      <c r="C28" s="211"/>
      <c r="D28" s="211"/>
      <c r="E28" s="211"/>
      <c r="F28" s="211"/>
      <c r="G28" s="211"/>
      <c r="H28" s="211"/>
      <c r="I28" s="211"/>
      <c r="J28" s="211"/>
      <c r="K28" s="211"/>
      <c r="L28" s="211"/>
      <c r="M28" s="211"/>
      <c r="N28" s="212"/>
      <c r="O28" s="216" t="s">
        <v>12</v>
      </c>
      <c r="P28" s="217"/>
      <c r="Q28" s="217"/>
      <c r="R28" s="217"/>
      <c r="S28" s="218" t="e">
        <f>IF(VLOOKUP($AY$2,Data,38,FALSE)=0,"-",VLOOKUP($AY$2,Data,38,FALSE))</f>
        <v>#REF!</v>
      </c>
      <c r="T28" s="218"/>
      <c r="U28" s="218"/>
      <c r="V28" s="218"/>
      <c r="W28" s="218"/>
      <c r="X28" s="218"/>
      <c r="Y28" s="218"/>
      <c r="Z28" s="218"/>
      <c r="AA28" s="218"/>
      <c r="AB28" s="214" t="s">
        <v>33</v>
      </c>
      <c r="AC28" s="214"/>
      <c r="AD28" s="214"/>
      <c r="AE28" s="215"/>
      <c r="AF28" s="216" t="s">
        <v>13</v>
      </c>
      <c r="AG28" s="217"/>
      <c r="AH28" s="217"/>
      <c r="AI28" s="217"/>
      <c r="AJ28" s="218" t="e">
        <f>IF(VLOOKUP($AY$2,Data,35,FALSE)=0,"-",VLOOKUP($AY$2,Data,35,FALSE))</f>
        <v>#REF!</v>
      </c>
      <c r="AK28" s="218"/>
      <c r="AL28" s="218"/>
      <c r="AM28" s="218"/>
      <c r="AN28" s="218"/>
      <c r="AO28" s="218"/>
      <c r="AP28" s="218"/>
      <c r="AQ28" s="218"/>
      <c r="AR28" s="218"/>
      <c r="AS28" s="214" t="s">
        <v>34</v>
      </c>
      <c r="AT28" s="214"/>
      <c r="AU28" s="214"/>
      <c r="AV28" s="215"/>
    </row>
    <row r="29" spans="2:48" ht="24.75" customHeight="1">
      <c r="B29" s="210" t="s">
        <v>15</v>
      </c>
      <c r="C29" s="211"/>
      <c r="D29" s="211"/>
      <c r="E29" s="211"/>
      <c r="F29" s="211"/>
      <c r="G29" s="211"/>
      <c r="H29" s="211"/>
      <c r="I29" s="211"/>
      <c r="J29" s="211"/>
      <c r="K29" s="211"/>
      <c r="L29" s="211"/>
      <c r="M29" s="211"/>
      <c r="N29" s="212"/>
      <c r="O29" s="216" t="s">
        <v>12</v>
      </c>
      <c r="P29" s="217"/>
      <c r="Q29" s="217"/>
      <c r="R29" s="217"/>
      <c r="S29" s="218" t="e">
        <f>IF(VLOOKUP($AY$2,Data,39,FALSE)=0,"-",VLOOKUP($AY$2,Data,39,FALSE))</f>
        <v>#REF!</v>
      </c>
      <c r="T29" s="218"/>
      <c r="U29" s="218"/>
      <c r="V29" s="218"/>
      <c r="W29" s="218"/>
      <c r="X29" s="218"/>
      <c r="Y29" s="218"/>
      <c r="Z29" s="218"/>
      <c r="AA29" s="218"/>
      <c r="AB29" s="214" t="s">
        <v>29</v>
      </c>
      <c r="AC29" s="214"/>
      <c r="AD29" s="214"/>
      <c r="AE29" s="215"/>
      <c r="AF29" s="216" t="s">
        <v>13</v>
      </c>
      <c r="AG29" s="217"/>
      <c r="AH29" s="217"/>
      <c r="AI29" s="217"/>
      <c r="AJ29" s="218" t="e">
        <f>IF(VLOOKUP($AY$2,Data,36,FALSE)=0,"-",VLOOKUP($AY$2,Data,36,FALSE))</f>
        <v>#REF!</v>
      </c>
      <c r="AK29" s="218"/>
      <c r="AL29" s="218"/>
      <c r="AM29" s="218"/>
      <c r="AN29" s="218"/>
      <c r="AO29" s="218"/>
      <c r="AP29" s="218"/>
      <c r="AQ29" s="218"/>
      <c r="AR29" s="218"/>
      <c r="AS29" s="214" t="s">
        <v>30</v>
      </c>
      <c r="AT29" s="214"/>
      <c r="AU29" s="214"/>
      <c r="AV29" s="215"/>
    </row>
    <row r="30" spans="2:48" ht="24.75" customHeight="1">
      <c r="B30" s="199" t="s">
        <v>18</v>
      </c>
      <c r="C30" s="200"/>
      <c r="D30" s="200"/>
      <c r="E30" s="200"/>
      <c r="F30" s="200"/>
      <c r="G30" s="200"/>
      <c r="H30" s="200"/>
      <c r="I30" s="200"/>
      <c r="J30" s="200"/>
      <c r="K30" s="200"/>
      <c r="L30" s="200"/>
      <c r="M30" s="200"/>
      <c r="N30" s="201"/>
      <c r="O30" s="168" t="s">
        <v>12</v>
      </c>
      <c r="P30" s="169"/>
      <c r="Q30" s="169"/>
      <c r="R30" s="169"/>
      <c r="S30" s="249" t="e">
        <f>IF(VLOOKUP($AY$2,Data,40,FALSE)=0,"-",VLOOKUP($AY$2,Data,40,FALSE))</f>
        <v>#REF!</v>
      </c>
      <c r="T30" s="249"/>
      <c r="U30" s="249"/>
      <c r="V30" s="249"/>
      <c r="W30" s="249"/>
      <c r="X30" s="249"/>
      <c r="Y30" s="249"/>
      <c r="Z30" s="249"/>
      <c r="AA30" s="249"/>
      <c r="AB30" s="166" t="s">
        <v>29</v>
      </c>
      <c r="AC30" s="166"/>
      <c r="AD30" s="166"/>
      <c r="AE30" s="167"/>
      <c r="AF30" s="168" t="s">
        <v>13</v>
      </c>
      <c r="AG30" s="169"/>
      <c r="AH30" s="169"/>
      <c r="AI30" s="169"/>
      <c r="AJ30" s="249" t="e">
        <f>IF(VLOOKUP($AY$2,Data,37,FALSE)=0,"-",VLOOKUP($AY$2,Data,37,FALSE))</f>
        <v>#REF!</v>
      </c>
      <c r="AK30" s="249"/>
      <c r="AL30" s="249"/>
      <c r="AM30" s="249"/>
      <c r="AN30" s="249"/>
      <c r="AO30" s="249"/>
      <c r="AP30" s="249"/>
      <c r="AQ30" s="249"/>
      <c r="AR30" s="249"/>
      <c r="AS30" s="166" t="s">
        <v>30</v>
      </c>
      <c r="AT30" s="166"/>
      <c r="AU30" s="166"/>
      <c r="AV30" s="167"/>
    </row>
    <row r="31" spans="2:48" ht="33.75" customHeight="1">
      <c r="B31" s="199" t="s">
        <v>16</v>
      </c>
      <c r="C31" s="200"/>
      <c r="D31" s="200"/>
      <c r="E31" s="200"/>
      <c r="F31" s="200"/>
      <c r="G31" s="200"/>
      <c r="H31" s="200"/>
      <c r="I31" s="200"/>
      <c r="J31" s="200"/>
      <c r="K31" s="200"/>
      <c r="L31" s="200"/>
      <c r="M31" s="200"/>
      <c r="N31" s="201"/>
      <c r="O31" s="310" t="e">
        <f>IF(VLOOKUP($AY$2,Data,41,FALSE)=0,"-",VLOOKUP($AY$2,Data,41,FALSE))</f>
        <v>#REF!</v>
      </c>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c r="AP31" s="311"/>
      <c r="AQ31" s="311"/>
      <c r="AR31" s="311"/>
      <c r="AS31" s="311"/>
      <c r="AT31" s="311"/>
      <c r="AU31" s="311"/>
      <c r="AV31" s="312"/>
    </row>
    <row r="32" spans="2:48" ht="21.75" customHeight="1">
      <c r="B32" s="210" t="s">
        <v>8</v>
      </c>
      <c r="C32" s="211"/>
      <c r="D32" s="211"/>
      <c r="E32" s="211"/>
      <c r="F32" s="211"/>
      <c r="G32" s="211"/>
      <c r="H32" s="211"/>
      <c r="I32" s="211"/>
      <c r="J32" s="211"/>
      <c r="K32" s="211"/>
      <c r="L32" s="211"/>
      <c r="M32" s="211"/>
      <c r="N32" s="212"/>
      <c r="O32" s="310" t="e">
        <f>IF(VLOOKUP($AY$2,Data,42,FALSE)=0,"-",VLOOKUP($AY$2,Data,42,FALSE))</f>
        <v>#REF!</v>
      </c>
      <c r="P32" s="311"/>
      <c r="Q32" s="311"/>
      <c r="R32" s="311"/>
      <c r="S32" s="311"/>
      <c r="T32" s="311"/>
      <c r="U32" s="311"/>
      <c r="V32" s="311"/>
      <c r="W32" s="311"/>
      <c r="X32" s="311"/>
      <c r="Y32" s="311"/>
      <c r="Z32" s="311"/>
      <c r="AA32" s="311"/>
      <c r="AB32" s="311"/>
      <c r="AC32" s="311"/>
      <c r="AD32" s="311"/>
      <c r="AE32" s="311"/>
      <c r="AF32" s="311"/>
      <c r="AG32" s="311"/>
      <c r="AH32" s="311"/>
      <c r="AI32" s="311"/>
      <c r="AJ32" s="311"/>
      <c r="AK32" s="311"/>
      <c r="AL32" s="311"/>
      <c r="AM32" s="311"/>
      <c r="AN32" s="311"/>
      <c r="AO32" s="311"/>
      <c r="AP32" s="311"/>
      <c r="AQ32" s="311"/>
      <c r="AR32" s="311"/>
      <c r="AS32" s="311"/>
      <c r="AT32" s="311"/>
      <c r="AU32" s="311"/>
      <c r="AV32" s="312"/>
    </row>
    <row r="33" spans="2:48" ht="18.600000000000001" customHeight="1">
      <c r="B33" s="176" t="s">
        <v>2</v>
      </c>
      <c r="C33" s="202"/>
      <c r="D33" s="202"/>
      <c r="E33" s="202"/>
      <c r="F33" s="202"/>
      <c r="G33" s="202"/>
      <c r="H33" s="202"/>
      <c r="I33" s="202"/>
      <c r="J33" s="202"/>
      <c r="K33" s="202"/>
      <c r="L33" s="202"/>
      <c r="M33" s="202"/>
      <c r="N33" s="203"/>
      <c r="O33" s="182" t="s">
        <v>27</v>
      </c>
      <c r="P33" s="183"/>
      <c r="Q33" s="183"/>
      <c r="R33" s="183"/>
      <c r="S33" s="183"/>
      <c r="T33" s="183"/>
      <c r="U33" s="183"/>
      <c r="V33" s="184"/>
      <c r="W33" s="319" t="e">
        <f>VLOOKUP($AY$2,Data,43,FALSE)</f>
        <v>#REF!</v>
      </c>
      <c r="X33" s="320"/>
      <c r="Y33" s="320"/>
      <c r="Z33" s="320"/>
      <c r="AA33" s="320"/>
      <c r="AB33" s="320"/>
      <c r="AC33" s="320"/>
      <c r="AD33" s="320"/>
      <c r="AE33" s="321"/>
      <c r="AF33" s="185" t="s">
        <v>28</v>
      </c>
      <c r="AG33" s="183"/>
      <c r="AH33" s="183"/>
      <c r="AI33" s="183"/>
      <c r="AJ33" s="183"/>
      <c r="AK33" s="183"/>
      <c r="AL33" s="183"/>
      <c r="AM33" s="184"/>
      <c r="AN33" s="319" t="e">
        <f>VLOOKUP($AY$2,Data,44,FALSE)</f>
        <v>#REF!</v>
      </c>
      <c r="AO33" s="320"/>
      <c r="AP33" s="320"/>
      <c r="AQ33" s="320"/>
      <c r="AR33" s="320"/>
      <c r="AS33" s="320"/>
      <c r="AT33" s="320"/>
      <c r="AU33" s="320"/>
      <c r="AV33" s="322"/>
    </row>
    <row r="34" spans="2:48" ht="18.600000000000001" customHeight="1">
      <c r="B34" s="204"/>
      <c r="C34" s="205"/>
      <c r="D34" s="205"/>
      <c r="E34" s="205"/>
      <c r="F34" s="205"/>
      <c r="G34" s="205"/>
      <c r="H34" s="205"/>
      <c r="I34" s="205"/>
      <c r="J34" s="205"/>
      <c r="K34" s="205"/>
      <c r="L34" s="205"/>
      <c r="M34" s="205"/>
      <c r="N34" s="206"/>
      <c r="O34" s="186" t="s">
        <v>0</v>
      </c>
      <c r="P34" s="187"/>
      <c r="Q34" s="187"/>
      <c r="R34" s="187"/>
      <c r="S34" s="187"/>
      <c r="T34" s="187"/>
      <c r="U34" s="187"/>
      <c r="V34" s="188"/>
      <c r="W34" s="313" t="e">
        <f>VLOOKUP($AY$2,Data,45,FALSE)</f>
        <v>#REF!</v>
      </c>
      <c r="X34" s="314"/>
      <c r="Y34" s="314"/>
      <c r="Z34" s="314"/>
      <c r="AA34" s="314"/>
      <c r="AB34" s="314"/>
      <c r="AC34" s="314"/>
      <c r="AD34" s="314"/>
      <c r="AE34" s="314"/>
      <c r="AF34" s="314"/>
      <c r="AG34" s="314"/>
      <c r="AH34" s="314"/>
      <c r="AI34" s="314"/>
      <c r="AJ34" s="314"/>
      <c r="AK34" s="314"/>
      <c r="AL34" s="314"/>
      <c r="AM34" s="314"/>
      <c r="AN34" s="314"/>
      <c r="AO34" s="314"/>
      <c r="AP34" s="314"/>
      <c r="AQ34" s="314"/>
      <c r="AR34" s="314"/>
      <c r="AS34" s="314"/>
      <c r="AT34" s="314"/>
      <c r="AU34" s="314"/>
      <c r="AV34" s="315"/>
    </row>
    <row r="35" spans="2:48" ht="18.600000000000001" customHeight="1">
      <c r="B35" s="176" t="s">
        <v>3</v>
      </c>
      <c r="C35" s="177"/>
      <c r="D35" s="177"/>
      <c r="E35" s="177"/>
      <c r="F35" s="177"/>
      <c r="G35" s="177"/>
      <c r="H35" s="177"/>
      <c r="I35" s="177"/>
      <c r="J35" s="177"/>
      <c r="K35" s="177"/>
      <c r="L35" s="177"/>
      <c r="M35" s="177"/>
      <c r="N35" s="178"/>
      <c r="O35" s="182" t="s">
        <v>27</v>
      </c>
      <c r="P35" s="183"/>
      <c r="Q35" s="183"/>
      <c r="R35" s="183"/>
      <c r="S35" s="183"/>
      <c r="T35" s="183"/>
      <c r="U35" s="183"/>
      <c r="V35" s="184"/>
      <c r="W35" s="319" t="e">
        <f>VLOOKUP($AY$2,Data,46,FALSE)</f>
        <v>#REF!</v>
      </c>
      <c r="X35" s="320"/>
      <c r="Y35" s="320"/>
      <c r="Z35" s="320"/>
      <c r="AA35" s="320"/>
      <c r="AB35" s="320"/>
      <c r="AC35" s="320"/>
      <c r="AD35" s="320"/>
      <c r="AE35" s="321"/>
      <c r="AF35" s="185" t="s">
        <v>28</v>
      </c>
      <c r="AG35" s="183"/>
      <c r="AH35" s="183"/>
      <c r="AI35" s="183"/>
      <c r="AJ35" s="183"/>
      <c r="AK35" s="183"/>
      <c r="AL35" s="183"/>
      <c r="AM35" s="184"/>
      <c r="AN35" s="319" t="e">
        <f>VLOOKUP($AY$2,Data,47,FALSE)</f>
        <v>#REF!</v>
      </c>
      <c r="AO35" s="320"/>
      <c r="AP35" s="320"/>
      <c r="AQ35" s="320"/>
      <c r="AR35" s="320"/>
      <c r="AS35" s="320"/>
      <c r="AT35" s="320"/>
      <c r="AU35" s="320"/>
      <c r="AV35" s="322"/>
    </row>
    <row r="36" spans="2:48" ht="18.600000000000001" customHeight="1">
      <c r="B36" s="179"/>
      <c r="C36" s="180"/>
      <c r="D36" s="180"/>
      <c r="E36" s="180"/>
      <c r="F36" s="180"/>
      <c r="G36" s="180"/>
      <c r="H36" s="180"/>
      <c r="I36" s="180"/>
      <c r="J36" s="180"/>
      <c r="K36" s="180"/>
      <c r="L36" s="180"/>
      <c r="M36" s="180"/>
      <c r="N36" s="181"/>
      <c r="O36" s="186" t="s">
        <v>0</v>
      </c>
      <c r="P36" s="187"/>
      <c r="Q36" s="187"/>
      <c r="R36" s="187"/>
      <c r="S36" s="187"/>
      <c r="T36" s="187"/>
      <c r="U36" s="187"/>
      <c r="V36" s="188"/>
      <c r="W36" s="313" t="e">
        <f>VLOOKUP($AY$2,Data,48,FALSE)</f>
        <v>#REF!</v>
      </c>
      <c r="X36" s="314"/>
      <c r="Y36" s="314"/>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5"/>
    </row>
    <row r="37" spans="2:48" ht="18.600000000000001" customHeight="1">
      <c r="B37" s="192" t="s">
        <v>1</v>
      </c>
      <c r="C37" s="177"/>
      <c r="D37" s="177"/>
      <c r="E37" s="177"/>
      <c r="F37" s="177"/>
      <c r="G37" s="177"/>
      <c r="H37" s="177"/>
      <c r="I37" s="177"/>
      <c r="J37" s="177"/>
      <c r="K37" s="177"/>
      <c r="L37" s="177"/>
      <c r="M37" s="177"/>
      <c r="N37" s="178"/>
      <c r="O37" s="316" t="e">
        <f>VLOOKUP($AY$2,Data,49,FALSE)</f>
        <v>#REF!</v>
      </c>
      <c r="P37" s="317"/>
      <c r="Q37" s="317"/>
      <c r="R37" s="317"/>
      <c r="S37" s="317"/>
      <c r="T37" s="317"/>
      <c r="U37" s="317"/>
      <c r="V37" s="317"/>
      <c r="W37" s="317"/>
      <c r="X37" s="317"/>
      <c r="Y37" s="317"/>
      <c r="Z37" s="317"/>
      <c r="AA37" s="317"/>
      <c r="AB37" s="317"/>
      <c r="AC37" s="317"/>
      <c r="AD37" s="317"/>
      <c r="AE37" s="317"/>
      <c r="AF37" s="317"/>
      <c r="AG37" s="317"/>
      <c r="AH37" s="317"/>
      <c r="AI37" s="317"/>
      <c r="AJ37" s="317"/>
      <c r="AK37" s="317"/>
      <c r="AL37" s="317"/>
      <c r="AM37" s="317"/>
      <c r="AN37" s="317"/>
      <c r="AO37" s="317"/>
      <c r="AP37" s="317"/>
      <c r="AQ37" s="317"/>
      <c r="AR37" s="317"/>
      <c r="AS37" s="317"/>
      <c r="AT37" s="317"/>
      <c r="AU37" s="317"/>
      <c r="AV37" s="318"/>
    </row>
    <row r="38" spans="2:48" ht="18.600000000000001" customHeight="1">
      <c r="B38" s="193"/>
      <c r="C38" s="194"/>
      <c r="D38" s="194"/>
      <c r="E38" s="194"/>
      <c r="F38" s="194"/>
      <c r="G38" s="194"/>
      <c r="H38" s="194"/>
      <c r="I38" s="194"/>
      <c r="J38" s="194"/>
      <c r="K38" s="194"/>
      <c r="L38" s="194"/>
      <c r="M38" s="194"/>
      <c r="N38" s="195"/>
      <c r="O38" s="160"/>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2"/>
    </row>
    <row r="39" spans="2:48" ht="18.600000000000001" customHeight="1">
      <c r="B39" s="193"/>
      <c r="C39" s="194"/>
      <c r="D39" s="194"/>
      <c r="E39" s="194"/>
      <c r="F39" s="194"/>
      <c r="G39" s="194"/>
      <c r="H39" s="194"/>
      <c r="I39" s="194"/>
      <c r="J39" s="194"/>
      <c r="K39" s="194"/>
      <c r="L39" s="194"/>
      <c r="M39" s="194"/>
      <c r="N39" s="195"/>
      <c r="O39" s="163"/>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5"/>
    </row>
    <row r="40" spans="2:48" ht="18.600000000000001" customHeight="1">
      <c r="B40" s="193"/>
      <c r="C40" s="194"/>
      <c r="D40" s="194"/>
      <c r="E40" s="194"/>
      <c r="F40" s="194"/>
      <c r="G40" s="194"/>
      <c r="H40" s="194"/>
      <c r="I40" s="194"/>
      <c r="J40" s="194"/>
      <c r="K40" s="194"/>
      <c r="L40" s="194"/>
      <c r="M40" s="194"/>
      <c r="N40" s="195"/>
      <c r="O40" s="163"/>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5"/>
    </row>
    <row r="41" spans="2:48" ht="18.600000000000001" customHeight="1">
      <c r="B41" s="193"/>
      <c r="C41" s="194"/>
      <c r="D41" s="194"/>
      <c r="E41" s="194"/>
      <c r="F41" s="194"/>
      <c r="G41" s="194"/>
      <c r="H41" s="194"/>
      <c r="I41" s="194"/>
      <c r="J41" s="194"/>
      <c r="K41" s="194"/>
      <c r="L41" s="194"/>
      <c r="M41" s="194"/>
      <c r="N41" s="195"/>
      <c r="O41" s="171"/>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3"/>
    </row>
    <row r="42" spans="2:48" ht="18.600000000000001" customHeight="1">
      <c r="B42" s="174" t="s">
        <v>20</v>
      </c>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row>
    <row r="43" spans="2:48" ht="18.600000000000001" customHeight="1">
      <c r="B43" s="175" t="s">
        <v>48</v>
      </c>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row>
  </sheetData>
  <mergeCells count="154">
    <mergeCell ref="O6:AV6"/>
    <mergeCell ref="AK17:AQ17"/>
    <mergeCell ref="S25:AA25"/>
    <mergeCell ref="AF22:AI22"/>
    <mergeCell ref="AB24:AE24"/>
    <mergeCell ref="B6:N6"/>
    <mergeCell ref="O16:R16"/>
    <mergeCell ref="O17:R17"/>
    <mergeCell ref="AB18:AE18"/>
    <mergeCell ref="AS16:AV16"/>
    <mergeCell ref="B21:G23"/>
    <mergeCell ref="O23:R23"/>
    <mergeCell ref="S23:AA23"/>
    <mergeCell ref="AB21:AE21"/>
    <mergeCell ref="AB22:AE22"/>
    <mergeCell ref="AJ23:AR23"/>
    <mergeCell ref="AJ24:AR24"/>
    <mergeCell ref="AS25:AV25"/>
    <mergeCell ref="AS23:AV23"/>
    <mergeCell ref="B24:G26"/>
    <mergeCell ref="S15:AA15"/>
    <mergeCell ref="O15:R15"/>
    <mergeCell ref="H20:N20"/>
    <mergeCell ref="AJ15:AR15"/>
    <mergeCell ref="O31:AV31"/>
    <mergeCell ref="AB23:AE23"/>
    <mergeCell ref="AS22:AV22"/>
    <mergeCell ref="AS26:AV26"/>
    <mergeCell ref="H23:N23"/>
    <mergeCell ref="H26:N26"/>
    <mergeCell ref="S24:AA24"/>
    <mergeCell ref="H24:N24"/>
    <mergeCell ref="O22:R22"/>
    <mergeCell ref="O26:R26"/>
    <mergeCell ref="S30:AA30"/>
    <mergeCell ref="AJ26:AR26"/>
    <mergeCell ref="AF29:AI29"/>
    <mergeCell ref="AB27:AE27"/>
    <mergeCell ref="AB28:AE28"/>
    <mergeCell ref="AB29:AE29"/>
    <mergeCell ref="AS28:AV28"/>
    <mergeCell ref="O25:R25"/>
    <mergeCell ref="B32:N32"/>
    <mergeCell ref="S29:AA29"/>
    <mergeCell ref="AB26:AE26"/>
    <mergeCell ref="AF18:AI18"/>
    <mergeCell ref="AF19:AI19"/>
    <mergeCell ref="O36:V36"/>
    <mergeCell ref="O35:V35"/>
    <mergeCell ref="AF28:AI28"/>
    <mergeCell ref="O32:AV32"/>
    <mergeCell ref="AS30:AV30"/>
    <mergeCell ref="AN35:AV35"/>
    <mergeCell ref="AF23:AI23"/>
    <mergeCell ref="W36:AV36"/>
    <mergeCell ref="AS21:AV21"/>
    <mergeCell ref="AF20:AI20"/>
    <mergeCell ref="AF21:AI21"/>
    <mergeCell ref="AS19:AV19"/>
    <mergeCell ref="AS20:AV20"/>
    <mergeCell ref="AJ20:AR20"/>
    <mergeCell ref="AJ21:AR21"/>
    <mergeCell ref="AS24:AV24"/>
    <mergeCell ref="B27:N27"/>
    <mergeCell ref="AF26:AI26"/>
    <mergeCell ref="B31:N31"/>
    <mergeCell ref="AB20:AE20"/>
    <mergeCell ref="B28:N28"/>
    <mergeCell ref="B29:N29"/>
    <mergeCell ref="AJ25:AR25"/>
    <mergeCell ref="AJ28:AR28"/>
    <mergeCell ref="B30:N30"/>
    <mergeCell ref="O24:R24"/>
    <mergeCell ref="AF24:AI24"/>
    <mergeCell ref="AF25:AI25"/>
    <mergeCell ref="AF27:AI27"/>
    <mergeCell ref="AJ27:AR27"/>
    <mergeCell ref="AF30:AI30"/>
    <mergeCell ref="AB30:AE30"/>
    <mergeCell ref="AJ30:AR30"/>
    <mergeCell ref="S28:AA28"/>
    <mergeCell ref="O27:R27"/>
    <mergeCell ref="AB25:AE25"/>
    <mergeCell ref="O28:R28"/>
    <mergeCell ref="O29:R29"/>
    <mergeCell ref="O30:R30"/>
    <mergeCell ref="O20:R20"/>
    <mergeCell ref="O21:R21"/>
    <mergeCell ref="B43:AV43"/>
    <mergeCell ref="W34:AV34"/>
    <mergeCell ref="B33:N34"/>
    <mergeCell ref="B42:AV42"/>
    <mergeCell ref="B35:N36"/>
    <mergeCell ref="O37:AV37"/>
    <mergeCell ref="O39:AV39"/>
    <mergeCell ref="O33:V33"/>
    <mergeCell ref="O34:V34"/>
    <mergeCell ref="AF35:AM35"/>
    <mergeCell ref="W33:AE33"/>
    <mergeCell ref="AN33:AV33"/>
    <mergeCell ref="W35:AE35"/>
    <mergeCell ref="AF33:AM33"/>
    <mergeCell ref="O41:AV41"/>
    <mergeCell ref="B37:N41"/>
    <mergeCell ref="O40:AV40"/>
    <mergeCell ref="O38:AV38"/>
    <mergeCell ref="AB19:AE19"/>
    <mergeCell ref="B11:N12"/>
    <mergeCell ref="O11:AV12"/>
    <mergeCell ref="S20:AA20"/>
    <mergeCell ref="AS27:AV27"/>
    <mergeCell ref="S26:AA26"/>
    <mergeCell ref="S27:AA27"/>
    <mergeCell ref="AJ29:AR29"/>
    <mergeCell ref="H19:N19"/>
    <mergeCell ref="AS15:AV15"/>
    <mergeCell ref="AF15:AI15"/>
    <mergeCell ref="AF16:AI16"/>
    <mergeCell ref="AF17:AI17"/>
    <mergeCell ref="AB16:AE16"/>
    <mergeCell ref="H22:N22"/>
    <mergeCell ref="AS18:AV18"/>
    <mergeCell ref="AJ18:AR18"/>
    <mergeCell ref="S21:AA21"/>
    <mergeCell ref="AJ22:AR22"/>
    <mergeCell ref="H21:N21"/>
    <mergeCell ref="AJ16:AR16"/>
    <mergeCell ref="H25:N25"/>
    <mergeCell ref="AS29:AV29"/>
    <mergeCell ref="S22:AA22"/>
    <mergeCell ref="O4:AV5"/>
    <mergeCell ref="H18:N18"/>
    <mergeCell ref="O18:R18"/>
    <mergeCell ref="H16:N16"/>
    <mergeCell ref="B2:AV2"/>
    <mergeCell ref="B7:N8"/>
    <mergeCell ref="B4:N5"/>
    <mergeCell ref="O7:AV8"/>
    <mergeCell ref="B9:N10"/>
    <mergeCell ref="AB15:AE15"/>
    <mergeCell ref="T17:Z17"/>
    <mergeCell ref="O9:AV10"/>
    <mergeCell ref="B15:G20"/>
    <mergeCell ref="O19:R19"/>
    <mergeCell ref="B13:N14"/>
    <mergeCell ref="O13:AV14"/>
    <mergeCell ref="S16:AA16"/>
    <mergeCell ref="S18:AA18"/>
    <mergeCell ref="H17:N17"/>
    <mergeCell ref="AS17:AV17"/>
    <mergeCell ref="AB17:AE17"/>
    <mergeCell ref="AJ19:AR19"/>
    <mergeCell ref="S19:AA19"/>
    <mergeCell ref="H15:N15"/>
  </mergeCells>
  <phoneticPr fontId="2"/>
  <printOptions horizontalCentered="1"/>
  <pageMargins left="0.39370078740157483" right="0.39370078740157483" top="0.41" bottom="0.26" header="0.35" footer="0.24"/>
  <pageSetup paperSize="9" scale="98"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Y43"/>
  <sheetViews>
    <sheetView view="pageBreakPreview" zoomScale="75" zoomScaleNormal="100" workbookViewId="0">
      <selection activeCell="B7" sqref="B7:N8"/>
    </sheetView>
  </sheetViews>
  <sheetFormatPr defaultRowHeight="18.600000000000001" customHeight="1"/>
  <cols>
    <col min="1" max="1" width="2.125" style="1" customWidth="1"/>
    <col min="2" max="14" width="2.375" style="1" customWidth="1"/>
    <col min="15" max="47" width="2" style="1" customWidth="1"/>
    <col min="48" max="48" width="1.875" style="1" customWidth="1"/>
    <col min="49" max="49" width="2.125" style="1" customWidth="1"/>
    <col min="50" max="50" width="13.25" style="1" customWidth="1"/>
    <col min="51" max="51" width="2.75" style="1" customWidth="1"/>
    <col min="52" max="61" width="2.125" style="1" customWidth="1"/>
    <col min="62" max="16384" width="9" style="1"/>
  </cols>
  <sheetData>
    <row r="1" spans="2:51" ht="36.75" customHeight="1"/>
    <row r="2" spans="2:51" ht="18.600000000000001" customHeight="1">
      <c r="B2" s="289" t="s">
        <v>25</v>
      </c>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X2" s="11" t="s">
        <v>43</v>
      </c>
      <c r="AY2" s="12">
        <v>9</v>
      </c>
    </row>
    <row r="3" spans="2:51" ht="9.75" customHeight="1">
      <c r="AS3" s="3"/>
      <c r="AT3" s="3"/>
      <c r="AU3" s="3"/>
      <c r="AV3" s="2"/>
    </row>
    <row r="4" spans="2:51" ht="15.75" customHeight="1">
      <c r="B4" s="291" t="s">
        <v>110</v>
      </c>
      <c r="C4" s="292"/>
      <c r="D4" s="292"/>
      <c r="E4" s="292"/>
      <c r="F4" s="292"/>
      <c r="G4" s="292"/>
      <c r="H4" s="292"/>
      <c r="I4" s="292"/>
      <c r="J4" s="292"/>
      <c r="K4" s="292"/>
      <c r="L4" s="292"/>
      <c r="M4" s="292"/>
      <c r="N4" s="293"/>
      <c r="O4" s="291" t="e">
        <f>VLOOKUP($AY$2,Data,3,FALSE)</f>
        <v>#REF!</v>
      </c>
      <c r="P4" s="292"/>
      <c r="Q4" s="29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3"/>
    </row>
    <row r="5" spans="2:51" ht="15.75" customHeight="1">
      <c r="B5" s="294"/>
      <c r="C5" s="295"/>
      <c r="D5" s="295"/>
      <c r="E5" s="295"/>
      <c r="F5" s="295"/>
      <c r="G5" s="295"/>
      <c r="H5" s="295"/>
      <c r="I5" s="295"/>
      <c r="J5" s="295"/>
      <c r="K5" s="295"/>
      <c r="L5" s="295"/>
      <c r="M5" s="295"/>
      <c r="N5" s="296"/>
      <c r="O5" s="294"/>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6"/>
    </row>
    <row r="6" spans="2:51" ht="23.25" customHeight="1">
      <c r="B6" s="303" t="s">
        <v>23</v>
      </c>
      <c r="C6" s="304"/>
      <c r="D6" s="304"/>
      <c r="E6" s="304"/>
      <c r="F6" s="304"/>
      <c r="G6" s="304"/>
      <c r="H6" s="304"/>
      <c r="I6" s="304"/>
      <c r="J6" s="304"/>
      <c r="K6" s="304"/>
      <c r="L6" s="304"/>
      <c r="M6" s="304"/>
      <c r="N6" s="305"/>
      <c r="O6" s="307" t="e">
        <f>VLOOKUP($AY$2,Data,4,FALSE)</f>
        <v>#REF!</v>
      </c>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8"/>
      <c r="AS6" s="308"/>
      <c r="AT6" s="308"/>
      <c r="AU6" s="308"/>
      <c r="AV6" s="309"/>
    </row>
    <row r="7" spans="2:51" ht="18.600000000000001" customHeight="1">
      <c r="B7" s="176" t="s">
        <v>26</v>
      </c>
      <c r="C7" s="177"/>
      <c r="D7" s="177"/>
      <c r="E7" s="177"/>
      <c r="F7" s="177"/>
      <c r="G7" s="177"/>
      <c r="H7" s="177"/>
      <c r="I7" s="177"/>
      <c r="J7" s="177"/>
      <c r="K7" s="177"/>
      <c r="L7" s="177"/>
      <c r="M7" s="177"/>
      <c r="N7" s="178"/>
      <c r="O7" s="291" t="e">
        <f>VLOOKUP($AY$2,Data,5,FALSE)&amp;VLOOKUP($AY$2,Data,6,FALSE)</f>
        <v>#REF!</v>
      </c>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3"/>
    </row>
    <row r="8" spans="2:51" ht="18.600000000000001" customHeight="1">
      <c r="B8" s="179"/>
      <c r="C8" s="180"/>
      <c r="D8" s="180"/>
      <c r="E8" s="180"/>
      <c r="F8" s="180"/>
      <c r="G8" s="180"/>
      <c r="H8" s="180"/>
      <c r="I8" s="180"/>
      <c r="J8" s="180"/>
      <c r="K8" s="180"/>
      <c r="L8" s="180"/>
      <c r="M8" s="180"/>
      <c r="N8" s="181"/>
      <c r="O8" s="294"/>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6"/>
    </row>
    <row r="9" spans="2:51" ht="17.25" customHeight="1">
      <c r="B9" s="176" t="s">
        <v>24</v>
      </c>
      <c r="C9" s="177"/>
      <c r="D9" s="177"/>
      <c r="E9" s="177"/>
      <c r="F9" s="177"/>
      <c r="G9" s="177"/>
      <c r="H9" s="177"/>
      <c r="I9" s="177"/>
      <c r="J9" s="177"/>
      <c r="K9" s="177"/>
      <c r="L9" s="177"/>
      <c r="M9" s="177"/>
      <c r="N9" s="178"/>
      <c r="O9" s="291" t="e">
        <f>VLOOKUP($AY$2,Data,7,FALSE)</f>
        <v>#REF!</v>
      </c>
      <c r="P9" s="292"/>
      <c r="Q9" s="292"/>
      <c r="R9" s="292"/>
      <c r="S9" s="292"/>
      <c r="T9" s="292"/>
      <c r="U9" s="292"/>
      <c r="V9" s="292"/>
      <c r="W9" s="292"/>
      <c r="X9" s="292"/>
      <c r="Y9" s="292"/>
      <c r="Z9" s="292"/>
      <c r="AA9" s="292"/>
      <c r="AB9" s="292"/>
      <c r="AC9" s="292"/>
      <c r="AD9" s="292"/>
      <c r="AE9" s="292"/>
      <c r="AF9" s="292"/>
      <c r="AG9" s="292"/>
      <c r="AH9" s="292"/>
      <c r="AI9" s="292"/>
      <c r="AJ9" s="292"/>
      <c r="AK9" s="292"/>
      <c r="AL9" s="292"/>
      <c r="AM9" s="292"/>
      <c r="AN9" s="292"/>
      <c r="AO9" s="292"/>
      <c r="AP9" s="292"/>
      <c r="AQ9" s="292"/>
      <c r="AR9" s="292"/>
      <c r="AS9" s="292"/>
      <c r="AT9" s="292"/>
      <c r="AU9" s="292"/>
      <c r="AV9" s="293"/>
    </row>
    <row r="10" spans="2:51" ht="17.25" customHeight="1">
      <c r="B10" s="179"/>
      <c r="C10" s="180"/>
      <c r="D10" s="180"/>
      <c r="E10" s="180"/>
      <c r="F10" s="180"/>
      <c r="G10" s="180"/>
      <c r="H10" s="180"/>
      <c r="I10" s="180"/>
      <c r="J10" s="180"/>
      <c r="K10" s="180"/>
      <c r="L10" s="180"/>
      <c r="M10" s="180"/>
      <c r="N10" s="181"/>
      <c r="O10" s="294"/>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6"/>
    </row>
    <row r="11" spans="2:51" ht="15.75" customHeight="1">
      <c r="B11" s="192" t="s">
        <v>111</v>
      </c>
      <c r="C11" s="177"/>
      <c r="D11" s="177"/>
      <c r="E11" s="177"/>
      <c r="F11" s="177"/>
      <c r="G11" s="177"/>
      <c r="H11" s="177"/>
      <c r="I11" s="177"/>
      <c r="J11" s="177"/>
      <c r="K11" s="177"/>
      <c r="L11" s="177"/>
      <c r="M11" s="177"/>
      <c r="N11" s="178"/>
      <c r="O11" s="323" t="e">
        <f>VLOOKUP($AY$2,Data,8,FALSE)</f>
        <v>#REF!</v>
      </c>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5"/>
    </row>
    <row r="12" spans="2:51" ht="15.75" customHeight="1">
      <c r="B12" s="179"/>
      <c r="C12" s="180"/>
      <c r="D12" s="180"/>
      <c r="E12" s="180"/>
      <c r="F12" s="180"/>
      <c r="G12" s="180"/>
      <c r="H12" s="180"/>
      <c r="I12" s="180"/>
      <c r="J12" s="180"/>
      <c r="K12" s="180"/>
      <c r="L12" s="180"/>
      <c r="M12" s="180"/>
      <c r="N12" s="181"/>
      <c r="O12" s="326"/>
      <c r="P12" s="327"/>
      <c r="Q12" s="327"/>
      <c r="R12" s="327"/>
      <c r="S12" s="327"/>
      <c r="T12" s="327"/>
      <c r="U12" s="327"/>
      <c r="V12" s="327"/>
      <c r="W12" s="327"/>
      <c r="X12" s="327"/>
      <c r="Y12" s="327"/>
      <c r="Z12" s="327"/>
      <c r="AA12" s="327"/>
      <c r="AB12" s="327"/>
      <c r="AC12" s="327"/>
      <c r="AD12" s="327"/>
      <c r="AE12" s="327"/>
      <c r="AF12" s="327"/>
      <c r="AG12" s="327"/>
      <c r="AH12" s="327"/>
      <c r="AI12" s="327"/>
      <c r="AJ12" s="327"/>
      <c r="AK12" s="327"/>
      <c r="AL12" s="327"/>
      <c r="AM12" s="327"/>
      <c r="AN12" s="327"/>
      <c r="AO12" s="327"/>
      <c r="AP12" s="327"/>
      <c r="AQ12" s="327"/>
      <c r="AR12" s="327"/>
      <c r="AS12" s="327"/>
      <c r="AT12" s="327"/>
      <c r="AU12" s="327"/>
      <c r="AV12" s="328"/>
    </row>
    <row r="13" spans="2:51" ht="18.600000000000001" customHeight="1">
      <c r="B13" s="266" t="s">
        <v>114</v>
      </c>
      <c r="C13" s="267"/>
      <c r="D13" s="267"/>
      <c r="E13" s="267"/>
      <c r="F13" s="267"/>
      <c r="G13" s="267"/>
      <c r="H13" s="267"/>
      <c r="I13" s="267"/>
      <c r="J13" s="267"/>
      <c r="K13" s="267"/>
      <c r="L13" s="267"/>
      <c r="M13" s="267"/>
      <c r="N13" s="268"/>
      <c r="O13" s="272" t="e">
        <f>VLOOKUP($AY$2,Data,2,FALSE)</f>
        <v>#REF!</v>
      </c>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4"/>
    </row>
    <row r="14" spans="2:51" ht="18.600000000000001" customHeight="1">
      <c r="B14" s="269"/>
      <c r="C14" s="270"/>
      <c r="D14" s="270"/>
      <c r="E14" s="270"/>
      <c r="F14" s="270"/>
      <c r="G14" s="270"/>
      <c r="H14" s="270"/>
      <c r="I14" s="270"/>
      <c r="J14" s="270"/>
      <c r="K14" s="270"/>
      <c r="L14" s="270"/>
      <c r="M14" s="270"/>
      <c r="N14" s="271"/>
      <c r="O14" s="275"/>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7"/>
    </row>
    <row r="15" spans="2:51" ht="24.75" customHeight="1">
      <c r="B15" s="176" t="s">
        <v>9</v>
      </c>
      <c r="C15" s="177"/>
      <c r="D15" s="177"/>
      <c r="E15" s="177"/>
      <c r="F15" s="177"/>
      <c r="G15" s="260"/>
      <c r="H15" s="237" t="s">
        <v>4</v>
      </c>
      <c r="I15" s="238"/>
      <c r="J15" s="238"/>
      <c r="K15" s="238"/>
      <c r="L15" s="238"/>
      <c r="M15" s="238"/>
      <c r="N15" s="239"/>
      <c r="O15" s="168" t="s">
        <v>12</v>
      </c>
      <c r="P15" s="169"/>
      <c r="Q15" s="169"/>
      <c r="R15" s="169"/>
      <c r="S15" s="281" t="e">
        <f>IF(VLOOKUP($AY$2,Data,10,FALSE)=0,"-",VLOOKUP($AY$2,Data,10,FALSE))</f>
        <v>#REF!</v>
      </c>
      <c r="T15" s="281"/>
      <c r="U15" s="281"/>
      <c r="V15" s="281"/>
      <c r="W15" s="281"/>
      <c r="X15" s="281"/>
      <c r="Y15" s="281"/>
      <c r="Z15" s="281"/>
      <c r="AA15" s="281"/>
      <c r="AB15" s="281"/>
      <c r="AC15" s="281"/>
      <c r="AD15" s="281"/>
      <c r="AE15" s="282"/>
      <c r="AF15" s="168" t="s">
        <v>13</v>
      </c>
      <c r="AG15" s="169"/>
      <c r="AH15" s="169"/>
      <c r="AI15" s="169"/>
      <c r="AJ15" s="281" t="e">
        <f>IF(VLOOKUP($AY$2,Data,9,FALSE)=0,"-",VLOOKUP($AY$2,Data,9,FALSE))</f>
        <v>#REF!</v>
      </c>
      <c r="AK15" s="281"/>
      <c r="AL15" s="281"/>
      <c r="AM15" s="281"/>
      <c r="AN15" s="281"/>
      <c r="AO15" s="281"/>
      <c r="AP15" s="281"/>
      <c r="AQ15" s="281"/>
      <c r="AR15" s="281"/>
      <c r="AS15" s="281"/>
      <c r="AT15" s="281"/>
      <c r="AU15" s="281"/>
      <c r="AV15" s="282"/>
    </row>
    <row r="16" spans="2:51" ht="24.75" customHeight="1">
      <c r="B16" s="193"/>
      <c r="C16" s="194"/>
      <c r="D16" s="194"/>
      <c r="E16" s="194"/>
      <c r="F16" s="194"/>
      <c r="G16" s="261"/>
      <c r="H16" s="229" t="s">
        <v>5</v>
      </c>
      <c r="I16" s="230"/>
      <c r="J16" s="230"/>
      <c r="K16" s="230"/>
      <c r="L16" s="230"/>
      <c r="M16" s="230"/>
      <c r="N16" s="231"/>
      <c r="O16" s="232" t="s">
        <v>12</v>
      </c>
      <c r="P16" s="233"/>
      <c r="Q16" s="233"/>
      <c r="R16" s="233"/>
      <c r="S16" s="234" t="e">
        <f>IF(VLOOKUP($AY$2,Data,16,FALSE)=0,"-",VLOOKUP($AY$2,Data,16,FALSE))</f>
        <v>#REF!</v>
      </c>
      <c r="T16" s="234"/>
      <c r="U16" s="234"/>
      <c r="V16" s="234"/>
      <c r="W16" s="234"/>
      <c r="X16" s="234"/>
      <c r="Y16" s="234"/>
      <c r="Z16" s="234"/>
      <c r="AA16" s="234"/>
      <c r="AB16" s="235" t="s">
        <v>29</v>
      </c>
      <c r="AC16" s="235"/>
      <c r="AD16" s="235"/>
      <c r="AE16" s="236"/>
      <c r="AF16" s="232" t="s">
        <v>13</v>
      </c>
      <c r="AG16" s="233"/>
      <c r="AH16" s="233"/>
      <c r="AI16" s="233"/>
      <c r="AJ16" s="234" t="e">
        <f>IF(VLOOKUP($AY$2,Data,11,FALSE)=0,"-",VLOOKUP($AY$2,Data,11,FALSE))</f>
        <v>#REF!</v>
      </c>
      <c r="AK16" s="234"/>
      <c r="AL16" s="234"/>
      <c r="AM16" s="234"/>
      <c r="AN16" s="234"/>
      <c r="AO16" s="234"/>
      <c r="AP16" s="234"/>
      <c r="AQ16" s="234"/>
      <c r="AR16" s="234"/>
      <c r="AS16" s="235" t="s">
        <v>30</v>
      </c>
      <c r="AT16" s="235"/>
      <c r="AU16" s="235"/>
      <c r="AV16" s="236"/>
    </row>
    <row r="17" spans="2:48" ht="24.75" customHeight="1">
      <c r="B17" s="193"/>
      <c r="C17" s="194"/>
      <c r="D17" s="194"/>
      <c r="E17" s="194"/>
      <c r="F17" s="194"/>
      <c r="G17" s="261"/>
      <c r="H17" s="278" t="s">
        <v>19</v>
      </c>
      <c r="I17" s="279"/>
      <c r="J17" s="279"/>
      <c r="K17" s="279"/>
      <c r="L17" s="279"/>
      <c r="M17" s="279"/>
      <c r="N17" s="280"/>
      <c r="O17" s="244" t="s">
        <v>12</v>
      </c>
      <c r="P17" s="245"/>
      <c r="Q17" s="245"/>
      <c r="R17" s="245"/>
      <c r="S17" s="13" t="s">
        <v>44</v>
      </c>
      <c r="T17" s="306" t="e">
        <f>IF(VLOOKUP($AY$2,Data,17,FALSE)=0,"-",VLOOKUP($AY$2,Data,17,FALSE))</f>
        <v>#REF!</v>
      </c>
      <c r="U17" s="306"/>
      <c r="V17" s="306"/>
      <c r="W17" s="306"/>
      <c r="X17" s="306"/>
      <c r="Y17" s="306"/>
      <c r="Z17" s="306"/>
      <c r="AA17" s="13" t="s">
        <v>45</v>
      </c>
      <c r="AB17" s="235" t="s">
        <v>29</v>
      </c>
      <c r="AC17" s="235"/>
      <c r="AD17" s="235"/>
      <c r="AE17" s="236"/>
      <c r="AF17" s="244" t="s">
        <v>13</v>
      </c>
      <c r="AG17" s="245"/>
      <c r="AH17" s="245"/>
      <c r="AI17" s="245"/>
      <c r="AJ17" s="13" t="s">
        <v>46</v>
      </c>
      <c r="AK17" s="306" t="e">
        <f>IF(VLOOKUP($AY$2,Data,12,FALSE)=0,"-",VLOOKUP($AY$2,Data,12,FALSE))</f>
        <v>#REF!</v>
      </c>
      <c r="AL17" s="306"/>
      <c r="AM17" s="306"/>
      <c r="AN17" s="306"/>
      <c r="AO17" s="306"/>
      <c r="AP17" s="306"/>
      <c r="AQ17" s="306"/>
      <c r="AR17" s="13" t="s">
        <v>47</v>
      </c>
      <c r="AS17" s="235" t="s">
        <v>30</v>
      </c>
      <c r="AT17" s="235"/>
      <c r="AU17" s="235"/>
      <c r="AV17" s="236"/>
    </row>
    <row r="18" spans="2:48" ht="24.75" customHeight="1">
      <c r="B18" s="193"/>
      <c r="C18" s="194"/>
      <c r="D18" s="194"/>
      <c r="E18" s="194"/>
      <c r="F18" s="194"/>
      <c r="G18" s="261"/>
      <c r="H18" s="257" t="s">
        <v>6</v>
      </c>
      <c r="I18" s="258"/>
      <c r="J18" s="258"/>
      <c r="K18" s="258"/>
      <c r="L18" s="258"/>
      <c r="M18" s="258"/>
      <c r="N18" s="259"/>
      <c r="O18" s="244" t="s">
        <v>12</v>
      </c>
      <c r="P18" s="245"/>
      <c r="Q18" s="245"/>
      <c r="R18" s="245"/>
      <c r="S18" s="306" t="e">
        <f>IF(VLOOKUP($AY$2,Data,18,FALSE)=0,"-",VLOOKUP($AY$2,Data,18,FALSE))</f>
        <v>#REF!</v>
      </c>
      <c r="T18" s="306"/>
      <c r="U18" s="306"/>
      <c r="V18" s="306"/>
      <c r="W18" s="306"/>
      <c r="X18" s="306"/>
      <c r="Y18" s="306"/>
      <c r="Z18" s="306"/>
      <c r="AA18" s="306"/>
      <c r="AB18" s="253"/>
      <c r="AC18" s="253"/>
      <c r="AD18" s="253"/>
      <c r="AE18" s="254"/>
      <c r="AF18" s="244" t="s">
        <v>13</v>
      </c>
      <c r="AG18" s="245"/>
      <c r="AH18" s="245"/>
      <c r="AI18" s="245"/>
      <c r="AJ18" s="306" t="e">
        <f>IF(VLOOKUP($AY$2,Data,13,FALSE)=0,"-",VLOOKUP($AY$2,Data,13,FALSE))</f>
        <v>#REF!</v>
      </c>
      <c r="AK18" s="306"/>
      <c r="AL18" s="306"/>
      <c r="AM18" s="306"/>
      <c r="AN18" s="306"/>
      <c r="AO18" s="306"/>
      <c r="AP18" s="306"/>
      <c r="AQ18" s="306"/>
      <c r="AR18" s="306"/>
      <c r="AS18" s="253"/>
      <c r="AT18" s="253"/>
      <c r="AU18" s="253"/>
      <c r="AV18" s="254"/>
    </row>
    <row r="19" spans="2:48" ht="24.75" customHeight="1">
      <c r="B19" s="193"/>
      <c r="C19" s="194"/>
      <c r="D19" s="194"/>
      <c r="E19" s="194"/>
      <c r="F19" s="194"/>
      <c r="G19" s="261"/>
      <c r="H19" s="257" t="s">
        <v>112</v>
      </c>
      <c r="I19" s="258"/>
      <c r="J19" s="258"/>
      <c r="K19" s="258"/>
      <c r="L19" s="258"/>
      <c r="M19" s="258"/>
      <c r="N19" s="259"/>
      <c r="O19" s="244" t="s">
        <v>12</v>
      </c>
      <c r="P19" s="245"/>
      <c r="Q19" s="245"/>
      <c r="R19" s="245"/>
      <c r="S19" s="306" t="e">
        <f>IF(VLOOKUP($AY$2,Data,19,FALSE)=0,"-",VLOOKUP($AY$2,Data,19,FALSE))</f>
        <v>#REF!</v>
      </c>
      <c r="T19" s="306"/>
      <c r="U19" s="306"/>
      <c r="V19" s="306"/>
      <c r="W19" s="306"/>
      <c r="X19" s="306"/>
      <c r="Y19" s="306"/>
      <c r="Z19" s="306"/>
      <c r="AA19" s="306"/>
      <c r="AB19" s="255" t="s">
        <v>31</v>
      </c>
      <c r="AC19" s="255"/>
      <c r="AD19" s="255"/>
      <c r="AE19" s="256"/>
      <c r="AF19" s="244" t="s">
        <v>13</v>
      </c>
      <c r="AG19" s="245"/>
      <c r="AH19" s="245"/>
      <c r="AI19" s="245"/>
      <c r="AJ19" s="306" t="e">
        <f>IF(VLOOKUP($AY$2,Data,14,FALSE)=0,"-",VLOOKUP($AY$2,Data,14,FALSE))</f>
        <v>#REF!</v>
      </c>
      <c r="AK19" s="306"/>
      <c r="AL19" s="306"/>
      <c r="AM19" s="306"/>
      <c r="AN19" s="306"/>
      <c r="AO19" s="306"/>
      <c r="AP19" s="306"/>
      <c r="AQ19" s="306"/>
      <c r="AR19" s="306"/>
      <c r="AS19" s="255" t="s">
        <v>32</v>
      </c>
      <c r="AT19" s="255"/>
      <c r="AU19" s="255"/>
      <c r="AV19" s="256"/>
    </row>
    <row r="20" spans="2:48" ht="24.75" customHeight="1">
      <c r="B20" s="179"/>
      <c r="C20" s="180"/>
      <c r="D20" s="180"/>
      <c r="E20" s="180"/>
      <c r="F20" s="180"/>
      <c r="G20" s="262"/>
      <c r="H20" s="219" t="s">
        <v>113</v>
      </c>
      <c r="I20" s="220"/>
      <c r="J20" s="220"/>
      <c r="K20" s="220"/>
      <c r="L20" s="220"/>
      <c r="M20" s="220"/>
      <c r="N20" s="221"/>
      <c r="O20" s="222" t="s">
        <v>12</v>
      </c>
      <c r="P20" s="223"/>
      <c r="Q20" s="223"/>
      <c r="R20" s="223"/>
      <c r="S20" s="240" t="e">
        <f>IF(VLOOKUP($AY$2,Data,20,FALSE)=0,"-",VLOOKUP($AY$2,Data,20,FALSE))</f>
        <v>#REF!</v>
      </c>
      <c r="T20" s="240"/>
      <c r="U20" s="240"/>
      <c r="V20" s="240"/>
      <c r="W20" s="240"/>
      <c r="X20" s="240"/>
      <c r="Y20" s="240"/>
      <c r="Z20" s="240"/>
      <c r="AA20" s="240"/>
      <c r="AB20" s="241" t="s">
        <v>31</v>
      </c>
      <c r="AC20" s="241"/>
      <c r="AD20" s="241"/>
      <c r="AE20" s="242"/>
      <c r="AF20" s="222" t="s">
        <v>13</v>
      </c>
      <c r="AG20" s="223"/>
      <c r="AH20" s="223"/>
      <c r="AI20" s="223"/>
      <c r="AJ20" s="240" t="e">
        <f>IF(VLOOKUP($AY$2,Data,15,FALSE)=0,"-",VLOOKUP($AY$2,Data,15,FALSE))</f>
        <v>#REF!</v>
      </c>
      <c r="AK20" s="240"/>
      <c r="AL20" s="240"/>
      <c r="AM20" s="240"/>
      <c r="AN20" s="240"/>
      <c r="AO20" s="240"/>
      <c r="AP20" s="240"/>
      <c r="AQ20" s="240"/>
      <c r="AR20" s="240"/>
      <c r="AS20" s="241" t="s">
        <v>32</v>
      </c>
      <c r="AT20" s="241"/>
      <c r="AU20" s="241"/>
      <c r="AV20" s="242"/>
    </row>
    <row r="21" spans="2:48" ht="24.75" customHeight="1">
      <c r="B21" s="176" t="s">
        <v>10</v>
      </c>
      <c r="C21" s="224"/>
      <c r="D21" s="224"/>
      <c r="E21" s="224"/>
      <c r="F21" s="224"/>
      <c r="G21" s="251"/>
      <c r="H21" s="237" t="s">
        <v>5</v>
      </c>
      <c r="I21" s="238"/>
      <c r="J21" s="238"/>
      <c r="K21" s="238"/>
      <c r="L21" s="238"/>
      <c r="M21" s="238"/>
      <c r="N21" s="239"/>
      <c r="O21" s="168" t="s">
        <v>12</v>
      </c>
      <c r="P21" s="169"/>
      <c r="Q21" s="169"/>
      <c r="R21" s="169"/>
      <c r="S21" s="249" t="e">
        <f>IF(VLOOKUP($AY$2,Data,24,FALSE)=0,"-",VLOOKUP($AY$2,Data,24,FALSE))</f>
        <v>#REF!</v>
      </c>
      <c r="T21" s="249"/>
      <c r="U21" s="249"/>
      <c r="V21" s="249"/>
      <c r="W21" s="249"/>
      <c r="X21" s="249"/>
      <c r="Y21" s="249"/>
      <c r="Z21" s="249"/>
      <c r="AA21" s="249"/>
      <c r="AB21" s="247" t="s">
        <v>29</v>
      </c>
      <c r="AC21" s="247"/>
      <c r="AD21" s="247"/>
      <c r="AE21" s="248"/>
      <c r="AF21" s="168" t="s">
        <v>13</v>
      </c>
      <c r="AG21" s="169"/>
      <c r="AH21" s="169"/>
      <c r="AI21" s="169"/>
      <c r="AJ21" s="249" t="e">
        <f>IF(VLOOKUP($AY$2,Data,21,FALSE)=0,"-",VLOOKUP($AY$2,Data,21,FALSE))</f>
        <v>#REF!</v>
      </c>
      <c r="AK21" s="249"/>
      <c r="AL21" s="249"/>
      <c r="AM21" s="249"/>
      <c r="AN21" s="249"/>
      <c r="AO21" s="249"/>
      <c r="AP21" s="249"/>
      <c r="AQ21" s="249"/>
      <c r="AR21" s="249"/>
      <c r="AS21" s="247" t="s">
        <v>30</v>
      </c>
      <c r="AT21" s="247"/>
      <c r="AU21" s="247"/>
      <c r="AV21" s="248"/>
    </row>
    <row r="22" spans="2:48" ht="24.75" customHeight="1">
      <c r="B22" s="225"/>
      <c r="C22" s="226"/>
      <c r="D22" s="226"/>
      <c r="E22" s="226"/>
      <c r="F22" s="226"/>
      <c r="G22" s="252"/>
      <c r="H22" s="229" t="s">
        <v>112</v>
      </c>
      <c r="I22" s="230"/>
      <c r="J22" s="230"/>
      <c r="K22" s="230"/>
      <c r="L22" s="230"/>
      <c r="M22" s="230"/>
      <c r="N22" s="231"/>
      <c r="O22" s="232" t="s">
        <v>12</v>
      </c>
      <c r="P22" s="233"/>
      <c r="Q22" s="233"/>
      <c r="R22" s="233"/>
      <c r="S22" s="234" t="e">
        <f>IF(VLOOKUP($AY$2,Data,25,FALSE)=0,"-",VLOOKUP($AY$2,Data,25,FALSE))</f>
        <v>#REF!</v>
      </c>
      <c r="T22" s="234"/>
      <c r="U22" s="234"/>
      <c r="V22" s="234"/>
      <c r="W22" s="234"/>
      <c r="X22" s="234"/>
      <c r="Y22" s="234"/>
      <c r="Z22" s="234"/>
      <c r="AA22" s="234"/>
      <c r="AB22" s="235" t="s">
        <v>31</v>
      </c>
      <c r="AC22" s="235"/>
      <c r="AD22" s="235"/>
      <c r="AE22" s="236"/>
      <c r="AF22" s="232" t="s">
        <v>13</v>
      </c>
      <c r="AG22" s="233"/>
      <c r="AH22" s="233"/>
      <c r="AI22" s="233"/>
      <c r="AJ22" s="234" t="e">
        <f>IF(VLOOKUP($AY$2,Data,22,FALSE)=0,"-",VLOOKUP($AY$2,Data,22,FALSE))</f>
        <v>#REF!</v>
      </c>
      <c r="AK22" s="234"/>
      <c r="AL22" s="234"/>
      <c r="AM22" s="234"/>
      <c r="AN22" s="234"/>
      <c r="AO22" s="234"/>
      <c r="AP22" s="234"/>
      <c r="AQ22" s="234"/>
      <c r="AR22" s="234"/>
      <c r="AS22" s="235" t="s">
        <v>32</v>
      </c>
      <c r="AT22" s="235"/>
      <c r="AU22" s="235"/>
      <c r="AV22" s="236"/>
    </row>
    <row r="23" spans="2:48" ht="24.75" customHeight="1">
      <c r="B23" s="225"/>
      <c r="C23" s="226"/>
      <c r="D23" s="226"/>
      <c r="E23" s="226"/>
      <c r="F23" s="226"/>
      <c r="G23" s="252"/>
      <c r="H23" s="219" t="s">
        <v>113</v>
      </c>
      <c r="I23" s="220"/>
      <c r="J23" s="220"/>
      <c r="K23" s="220"/>
      <c r="L23" s="220"/>
      <c r="M23" s="220"/>
      <c r="N23" s="221"/>
      <c r="O23" s="222" t="s">
        <v>12</v>
      </c>
      <c r="P23" s="223"/>
      <c r="Q23" s="223"/>
      <c r="R23" s="223"/>
      <c r="S23" s="240" t="e">
        <f>IF(VLOOKUP($AY$2,Data,26,FALSE)=0,"-",VLOOKUP($AY$2,Data,26,FALSE))</f>
        <v>#REF!</v>
      </c>
      <c r="T23" s="240"/>
      <c r="U23" s="240"/>
      <c r="V23" s="240"/>
      <c r="W23" s="240"/>
      <c r="X23" s="240"/>
      <c r="Y23" s="240"/>
      <c r="Z23" s="240"/>
      <c r="AA23" s="240"/>
      <c r="AB23" s="241" t="s">
        <v>31</v>
      </c>
      <c r="AC23" s="241"/>
      <c r="AD23" s="241"/>
      <c r="AE23" s="242"/>
      <c r="AF23" s="222" t="s">
        <v>13</v>
      </c>
      <c r="AG23" s="223"/>
      <c r="AH23" s="223"/>
      <c r="AI23" s="223"/>
      <c r="AJ23" s="240" t="e">
        <f>IF(VLOOKUP($AY$2,Data,23,FALSE)=0,"-",VLOOKUP($AY$2,Data,23,FALSE))</f>
        <v>#REF!</v>
      </c>
      <c r="AK23" s="240"/>
      <c r="AL23" s="240"/>
      <c r="AM23" s="240"/>
      <c r="AN23" s="240"/>
      <c r="AO23" s="240"/>
      <c r="AP23" s="240"/>
      <c r="AQ23" s="240"/>
      <c r="AR23" s="240"/>
      <c r="AS23" s="241" t="s">
        <v>32</v>
      </c>
      <c r="AT23" s="241"/>
      <c r="AU23" s="241"/>
      <c r="AV23" s="242"/>
    </row>
    <row r="24" spans="2:48" ht="24.75" customHeight="1">
      <c r="B24" s="176" t="s">
        <v>11</v>
      </c>
      <c r="C24" s="224"/>
      <c r="D24" s="224"/>
      <c r="E24" s="224"/>
      <c r="F24" s="224"/>
      <c r="G24" s="224"/>
      <c r="H24" s="237" t="s">
        <v>5</v>
      </c>
      <c r="I24" s="238"/>
      <c r="J24" s="238"/>
      <c r="K24" s="238"/>
      <c r="L24" s="238"/>
      <c r="M24" s="238"/>
      <c r="N24" s="239"/>
      <c r="O24" s="168" t="s">
        <v>12</v>
      </c>
      <c r="P24" s="169"/>
      <c r="Q24" s="169"/>
      <c r="R24" s="169"/>
      <c r="S24" s="249" t="e">
        <f>IF(VLOOKUP($AY$2,Data,30,FALSE)=0,"-",VLOOKUP($AY$2,Data,30,FALSE))</f>
        <v>#REF!</v>
      </c>
      <c r="T24" s="249"/>
      <c r="U24" s="249"/>
      <c r="V24" s="249"/>
      <c r="W24" s="249"/>
      <c r="X24" s="249"/>
      <c r="Y24" s="249"/>
      <c r="Z24" s="249"/>
      <c r="AA24" s="249"/>
      <c r="AB24" s="247" t="s">
        <v>29</v>
      </c>
      <c r="AC24" s="247"/>
      <c r="AD24" s="247"/>
      <c r="AE24" s="248"/>
      <c r="AF24" s="168" t="s">
        <v>13</v>
      </c>
      <c r="AG24" s="169"/>
      <c r="AH24" s="169"/>
      <c r="AI24" s="169"/>
      <c r="AJ24" s="249" t="e">
        <f>IF(VLOOKUP($AY$2,Data,27,FALSE)=0,"-",VLOOKUP($AY$2,Data,27,FALSE))</f>
        <v>#REF!</v>
      </c>
      <c r="AK24" s="249"/>
      <c r="AL24" s="249"/>
      <c r="AM24" s="249"/>
      <c r="AN24" s="249"/>
      <c r="AO24" s="249"/>
      <c r="AP24" s="249"/>
      <c r="AQ24" s="249"/>
      <c r="AR24" s="249"/>
      <c r="AS24" s="247" t="s">
        <v>30</v>
      </c>
      <c r="AT24" s="247"/>
      <c r="AU24" s="247"/>
      <c r="AV24" s="248"/>
    </row>
    <row r="25" spans="2:48" ht="24.75" customHeight="1">
      <c r="B25" s="225"/>
      <c r="C25" s="226"/>
      <c r="D25" s="226"/>
      <c r="E25" s="226"/>
      <c r="F25" s="226"/>
      <c r="G25" s="226"/>
      <c r="H25" s="229" t="s">
        <v>112</v>
      </c>
      <c r="I25" s="230"/>
      <c r="J25" s="230"/>
      <c r="K25" s="230"/>
      <c r="L25" s="230"/>
      <c r="M25" s="230"/>
      <c r="N25" s="231"/>
      <c r="O25" s="232" t="s">
        <v>12</v>
      </c>
      <c r="P25" s="233"/>
      <c r="Q25" s="233"/>
      <c r="R25" s="233"/>
      <c r="S25" s="234" t="e">
        <f>IF(VLOOKUP($AY$2,Data,31,FALSE)=0,"-",VLOOKUP($AY$2,Data,31,FALSE))</f>
        <v>#REF!</v>
      </c>
      <c r="T25" s="234"/>
      <c r="U25" s="234"/>
      <c r="V25" s="234"/>
      <c r="W25" s="234"/>
      <c r="X25" s="234"/>
      <c r="Y25" s="234"/>
      <c r="Z25" s="234"/>
      <c r="AA25" s="234"/>
      <c r="AB25" s="235" t="s">
        <v>31</v>
      </c>
      <c r="AC25" s="235"/>
      <c r="AD25" s="235"/>
      <c r="AE25" s="236"/>
      <c r="AF25" s="232" t="s">
        <v>13</v>
      </c>
      <c r="AG25" s="233"/>
      <c r="AH25" s="233"/>
      <c r="AI25" s="233"/>
      <c r="AJ25" s="234" t="e">
        <f>IF(VLOOKUP($AY$2,Data,28,FALSE)=0,"-",VLOOKUP($AY$2,Data,28,FALSE))</f>
        <v>#REF!</v>
      </c>
      <c r="AK25" s="234"/>
      <c r="AL25" s="234"/>
      <c r="AM25" s="234"/>
      <c r="AN25" s="234"/>
      <c r="AO25" s="234"/>
      <c r="AP25" s="234"/>
      <c r="AQ25" s="234"/>
      <c r="AR25" s="234"/>
      <c r="AS25" s="235" t="s">
        <v>32</v>
      </c>
      <c r="AT25" s="235"/>
      <c r="AU25" s="235"/>
      <c r="AV25" s="236"/>
    </row>
    <row r="26" spans="2:48" ht="24.75" customHeight="1">
      <c r="B26" s="227"/>
      <c r="C26" s="228"/>
      <c r="D26" s="228"/>
      <c r="E26" s="228"/>
      <c r="F26" s="228"/>
      <c r="G26" s="228"/>
      <c r="H26" s="219" t="s">
        <v>113</v>
      </c>
      <c r="I26" s="220"/>
      <c r="J26" s="220"/>
      <c r="K26" s="220"/>
      <c r="L26" s="220"/>
      <c r="M26" s="220"/>
      <c r="N26" s="221"/>
      <c r="O26" s="222" t="s">
        <v>12</v>
      </c>
      <c r="P26" s="223"/>
      <c r="Q26" s="223"/>
      <c r="R26" s="223"/>
      <c r="S26" s="240" t="e">
        <f>IF(VLOOKUP($AY$2,Data,32,FALSE)=0,"-",VLOOKUP($AY$2,Data,32,FALSE))</f>
        <v>#REF!</v>
      </c>
      <c r="T26" s="240"/>
      <c r="U26" s="240"/>
      <c r="V26" s="240"/>
      <c r="W26" s="240"/>
      <c r="X26" s="240"/>
      <c r="Y26" s="240"/>
      <c r="Z26" s="240"/>
      <c r="AA26" s="240"/>
      <c r="AB26" s="241" t="s">
        <v>31</v>
      </c>
      <c r="AC26" s="241"/>
      <c r="AD26" s="241"/>
      <c r="AE26" s="242"/>
      <c r="AF26" s="222" t="s">
        <v>13</v>
      </c>
      <c r="AG26" s="223"/>
      <c r="AH26" s="223"/>
      <c r="AI26" s="223"/>
      <c r="AJ26" s="240" t="e">
        <f>IF(VLOOKUP($AY$2,Data,29,FALSE)=0,"-",VLOOKUP($AY$2,Data,29,FALSE))</f>
        <v>#REF!</v>
      </c>
      <c r="AK26" s="240"/>
      <c r="AL26" s="240"/>
      <c r="AM26" s="240"/>
      <c r="AN26" s="240"/>
      <c r="AO26" s="240"/>
      <c r="AP26" s="240"/>
      <c r="AQ26" s="240"/>
      <c r="AR26" s="240"/>
      <c r="AS26" s="241" t="s">
        <v>32</v>
      </c>
      <c r="AT26" s="241"/>
      <c r="AU26" s="241"/>
      <c r="AV26" s="242"/>
    </row>
    <row r="27" spans="2:48" ht="24.75" customHeight="1">
      <c r="B27" s="210" t="s">
        <v>7</v>
      </c>
      <c r="C27" s="211"/>
      <c r="D27" s="211"/>
      <c r="E27" s="211"/>
      <c r="F27" s="211"/>
      <c r="G27" s="211"/>
      <c r="H27" s="211"/>
      <c r="I27" s="211"/>
      <c r="J27" s="211"/>
      <c r="K27" s="211"/>
      <c r="L27" s="211"/>
      <c r="M27" s="211"/>
      <c r="N27" s="212"/>
      <c r="O27" s="216" t="s">
        <v>12</v>
      </c>
      <c r="P27" s="217"/>
      <c r="Q27" s="217"/>
      <c r="R27" s="217"/>
      <c r="S27" s="218" t="e">
        <f>IF(VLOOKUP($AY$2,Data,34,FALSE)=0,"-",VLOOKUP($AY$2,Data,34,FALSE))</f>
        <v>#REF!</v>
      </c>
      <c r="T27" s="218"/>
      <c r="U27" s="218"/>
      <c r="V27" s="218"/>
      <c r="W27" s="218"/>
      <c r="X27" s="218"/>
      <c r="Y27" s="218"/>
      <c r="Z27" s="218"/>
      <c r="AA27" s="218"/>
      <c r="AB27" s="214" t="s">
        <v>29</v>
      </c>
      <c r="AC27" s="214"/>
      <c r="AD27" s="214"/>
      <c r="AE27" s="215"/>
      <c r="AF27" s="216" t="s">
        <v>13</v>
      </c>
      <c r="AG27" s="217"/>
      <c r="AH27" s="217"/>
      <c r="AI27" s="217"/>
      <c r="AJ27" s="218" t="e">
        <f>IF(VLOOKUP($AY$2,Data,33,FALSE)=0,"-",VLOOKUP($AY$2,Data,33,FALSE))</f>
        <v>#REF!</v>
      </c>
      <c r="AK27" s="218"/>
      <c r="AL27" s="218"/>
      <c r="AM27" s="218"/>
      <c r="AN27" s="218"/>
      <c r="AO27" s="218"/>
      <c r="AP27" s="218"/>
      <c r="AQ27" s="218"/>
      <c r="AR27" s="218"/>
      <c r="AS27" s="214" t="s">
        <v>30</v>
      </c>
      <c r="AT27" s="214"/>
      <c r="AU27" s="214"/>
      <c r="AV27" s="215"/>
    </row>
    <row r="28" spans="2:48" ht="24.75" customHeight="1">
      <c r="B28" s="210" t="s">
        <v>14</v>
      </c>
      <c r="C28" s="211"/>
      <c r="D28" s="211"/>
      <c r="E28" s="211"/>
      <c r="F28" s="211"/>
      <c r="G28" s="211"/>
      <c r="H28" s="211"/>
      <c r="I28" s="211"/>
      <c r="J28" s="211"/>
      <c r="K28" s="211"/>
      <c r="L28" s="211"/>
      <c r="M28" s="211"/>
      <c r="N28" s="212"/>
      <c r="O28" s="216" t="s">
        <v>12</v>
      </c>
      <c r="P28" s="217"/>
      <c r="Q28" s="217"/>
      <c r="R28" s="217"/>
      <c r="S28" s="218" t="e">
        <f>IF(VLOOKUP($AY$2,Data,38,FALSE)=0,"-",VLOOKUP($AY$2,Data,38,FALSE))</f>
        <v>#REF!</v>
      </c>
      <c r="T28" s="218"/>
      <c r="U28" s="218"/>
      <c r="V28" s="218"/>
      <c r="W28" s="218"/>
      <c r="X28" s="218"/>
      <c r="Y28" s="218"/>
      <c r="Z28" s="218"/>
      <c r="AA28" s="218"/>
      <c r="AB28" s="214" t="s">
        <v>33</v>
      </c>
      <c r="AC28" s="214"/>
      <c r="AD28" s="214"/>
      <c r="AE28" s="215"/>
      <c r="AF28" s="216" t="s">
        <v>13</v>
      </c>
      <c r="AG28" s="217"/>
      <c r="AH28" s="217"/>
      <c r="AI28" s="217"/>
      <c r="AJ28" s="218" t="e">
        <f>IF(VLOOKUP($AY$2,Data,35,FALSE)=0,"-",VLOOKUP($AY$2,Data,35,FALSE))</f>
        <v>#REF!</v>
      </c>
      <c r="AK28" s="218"/>
      <c r="AL28" s="218"/>
      <c r="AM28" s="218"/>
      <c r="AN28" s="218"/>
      <c r="AO28" s="218"/>
      <c r="AP28" s="218"/>
      <c r="AQ28" s="218"/>
      <c r="AR28" s="218"/>
      <c r="AS28" s="214" t="s">
        <v>34</v>
      </c>
      <c r="AT28" s="214"/>
      <c r="AU28" s="214"/>
      <c r="AV28" s="215"/>
    </row>
    <row r="29" spans="2:48" ht="24.75" customHeight="1">
      <c r="B29" s="210" t="s">
        <v>15</v>
      </c>
      <c r="C29" s="211"/>
      <c r="D29" s="211"/>
      <c r="E29" s="211"/>
      <c r="F29" s="211"/>
      <c r="G29" s="211"/>
      <c r="H29" s="211"/>
      <c r="I29" s="211"/>
      <c r="J29" s="211"/>
      <c r="K29" s="211"/>
      <c r="L29" s="211"/>
      <c r="M29" s="211"/>
      <c r="N29" s="212"/>
      <c r="O29" s="216" t="s">
        <v>12</v>
      </c>
      <c r="P29" s="217"/>
      <c r="Q29" s="217"/>
      <c r="R29" s="217"/>
      <c r="S29" s="218" t="e">
        <f>IF(VLOOKUP($AY$2,Data,39,FALSE)=0,"-",VLOOKUP($AY$2,Data,39,FALSE))</f>
        <v>#REF!</v>
      </c>
      <c r="T29" s="218"/>
      <c r="U29" s="218"/>
      <c r="V29" s="218"/>
      <c r="W29" s="218"/>
      <c r="X29" s="218"/>
      <c r="Y29" s="218"/>
      <c r="Z29" s="218"/>
      <c r="AA29" s="218"/>
      <c r="AB29" s="214" t="s">
        <v>29</v>
      </c>
      <c r="AC29" s="214"/>
      <c r="AD29" s="214"/>
      <c r="AE29" s="215"/>
      <c r="AF29" s="216" t="s">
        <v>13</v>
      </c>
      <c r="AG29" s="217"/>
      <c r="AH29" s="217"/>
      <c r="AI29" s="217"/>
      <c r="AJ29" s="218" t="e">
        <f>IF(VLOOKUP($AY$2,Data,36,FALSE)=0,"-",VLOOKUP($AY$2,Data,36,FALSE))</f>
        <v>#REF!</v>
      </c>
      <c r="AK29" s="218"/>
      <c r="AL29" s="218"/>
      <c r="AM29" s="218"/>
      <c r="AN29" s="218"/>
      <c r="AO29" s="218"/>
      <c r="AP29" s="218"/>
      <c r="AQ29" s="218"/>
      <c r="AR29" s="218"/>
      <c r="AS29" s="214" t="s">
        <v>30</v>
      </c>
      <c r="AT29" s="214"/>
      <c r="AU29" s="214"/>
      <c r="AV29" s="215"/>
    </row>
    <row r="30" spans="2:48" ht="24.75" customHeight="1">
      <c r="B30" s="199" t="s">
        <v>18</v>
      </c>
      <c r="C30" s="200"/>
      <c r="D30" s="200"/>
      <c r="E30" s="200"/>
      <c r="F30" s="200"/>
      <c r="G30" s="200"/>
      <c r="H30" s="200"/>
      <c r="I30" s="200"/>
      <c r="J30" s="200"/>
      <c r="K30" s="200"/>
      <c r="L30" s="200"/>
      <c r="M30" s="200"/>
      <c r="N30" s="201"/>
      <c r="O30" s="168" t="s">
        <v>12</v>
      </c>
      <c r="P30" s="169"/>
      <c r="Q30" s="169"/>
      <c r="R30" s="169"/>
      <c r="S30" s="249" t="e">
        <f>IF(VLOOKUP($AY$2,Data,40,FALSE)=0,"-",VLOOKUP($AY$2,Data,40,FALSE))</f>
        <v>#REF!</v>
      </c>
      <c r="T30" s="249"/>
      <c r="U30" s="249"/>
      <c r="V30" s="249"/>
      <c r="W30" s="249"/>
      <c r="X30" s="249"/>
      <c r="Y30" s="249"/>
      <c r="Z30" s="249"/>
      <c r="AA30" s="249"/>
      <c r="AB30" s="166" t="s">
        <v>29</v>
      </c>
      <c r="AC30" s="166"/>
      <c r="AD30" s="166"/>
      <c r="AE30" s="167"/>
      <c r="AF30" s="168" t="s">
        <v>13</v>
      </c>
      <c r="AG30" s="169"/>
      <c r="AH30" s="169"/>
      <c r="AI30" s="169"/>
      <c r="AJ30" s="249" t="e">
        <f>IF(VLOOKUP($AY$2,Data,37,FALSE)=0,"-",VLOOKUP($AY$2,Data,37,FALSE))</f>
        <v>#REF!</v>
      </c>
      <c r="AK30" s="249"/>
      <c r="AL30" s="249"/>
      <c r="AM30" s="249"/>
      <c r="AN30" s="249"/>
      <c r="AO30" s="249"/>
      <c r="AP30" s="249"/>
      <c r="AQ30" s="249"/>
      <c r="AR30" s="249"/>
      <c r="AS30" s="166" t="s">
        <v>30</v>
      </c>
      <c r="AT30" s="166"/>
      <c r="AU30" s="166"/>
      <c r="AV30" s="167"/>
    </row>
    <row r="31" spans="2:48" ht="33.75" customHeight="1">
      <c r="B31" s="199" t="s">
        <v>16</v>
      </c>
      <c r="C31" s="200"/>
      <c r="D31" s="200"/>
      <c r="E31" s="200"/>
      <c r="F31" s="200"/>
      <c r="G31" s="200"/>
      <c r="H31" s="200"/>
      <c r="I31" s="200"/>
      <c r="J31" s="200"/>
      <c r="K31" s="200"/>
      <c r="L31" s="200"/>
      <c r="M31" s="200"/>
      <c r="N31" s="201"/>
      <c r="O31" s="310" t="e">
        <f>IF(VLOOKUP($AY$2,Data,41,FALSE)=0,"-",VLOOKUP($AY$2,Data,41,FALSE))</f>
        <v>#REF!</v>
      </c>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c r="AP31" s="311"/>
      <c r="AQ31" s="311"/>
      <c r="AR31" s="311"/>
      <c r="AS31" s="311"/>
      <c r="AT31" s="311"/>
      <c r="AU31" s="311"/>
      <c r="AV31" s="312"/>
    </row>
    <row r="32" spans="2:48" ht="21.75" customHeight="1">
      <c r="B32" s="210" t="s">
        <v>8</v>
      </c>
      <c r="C32" s="211"/>
      <c r="D32" s="211"/>
      <c r="E32" s="211"/>
      <c r="F32" s="211"/>
      <c r="G32" s="211"/>
      <c r="H32" s="211"/>
      <c r="I32" s="211"/>
      <c r="J32" s="211"/>
      <c r="K32" s="211"/>
      <c r="L32" s="211"/>
      <c r="M32" s="211"/>
      <c r="N32" s="212"/>
      <c r="O32" s="310" t="e">
        <f>IF(VLOOKUP($AY$2,Data,42,FALSE)=0,"-",VLOOKUP($AY$2,Data,42,FALSE))</f>
        <v>#REF!</v>
      </c>
      <c r="P32" s="311"/>
      <c r="Q32" s="311"/>
      <c r="R32" s="311"/>
      <c r="S32" s="311"/>
      <c r="T32" s="311"/>
      <c r="U32" s="311"/>
      <c r="V32" s="311"/>
      <c r="W32" s="311"/>
      <c r="X32" s="311"/>
      <c r="Y32" s="311"/>
      <c r="Z32" s="311"/>
      <c r="AA32" s="311"/>
      <c r="AB32" s="311"/>
      <c r="AC32" s="311"/>
      <c r="AD32" s="311"/>
      <c r="AE32" s="311"/>
      <c r="AF32" s="311"/>
      <c r="AG32" s="311"/>
      <c r="AH32" s="311"/>
      <c r="AI32" s="311"/>
      <c r="AJ32" s="311"/>
      <c r="AK32" s="311"/>
      <c r="AL32" s="311"/>
      <c r="AM32" s="311"/>
      <c r="AN32" s="311"/>
      <c r="AO32" s="311"/>
      <c r="AP32" s="311"/>
      <c r="AQ32" s="311"/>
      <c r="AR32" s="311"/>
      <c r="AS32" s="311"/>
      <c r="AT32" s="311"/>
      <c r="AU32" s="311"/>
      <c r="AV32" s="312"/>
    </row>
    <row r="33" spans="2:48" ht="18.600000000000001" customHeight="1">
      <c r="B33" s="176" t="s">
        <v>2</v>
      </c>
      <c r="C33" s="202"/>
      <c r="D33" s="202"/>
      <c r="E33" s="202"/>
      <c r="F33" s="202"/>
      <c r="G33" s="202"/>
      <c r="H33" s="202"/>
      <c r="I33" s="202"/>
      <c r="J33" s="202"/>
      <c r="K33" s="202"/>
      <c r="L33" s="202"/>
      <c r="M33" s="202"/>
      <c r="N33" s="203"/>
      <c r="O33" s="182" t="s">
        <v>27</v>
      </c>
      <c r="P33" s="183"/>
      <c r="Q33" s="183"/>
      <c r="R33" s="183"/>
      <c r="S33" s="183"/>
      <c r="T33" s="183"/>
      <c r="U33" s="183"/>
      <c r="V33" s="184"/>
      <c r="W33" s="319" t="e">
        <f>VLOOKUP($AY$2,Data,43,FALSE)</f>
        <v>#REF!</v>
      </c>
      <c r="X33" s="320"/>
      <c r="Y33" s="320"/>
      <c r="Z33" s="320"/>
      <c r="AA33" s="320"/>
      <c r="AB33" s="320"/>
      <c r="AC33" s="320"/>
      <c r="AD33" s="320"/>
      <c r="AE33" s="321"/>
      <c r="AF33" s="185" t="s">
        <v>28</v>
      </c>
      <c r="AG33" s="183"/>
      <c r="AH33" s="183"/>
      <c r="AI33" s="183"/>
      <c r="AJ33" s="183"/>
      <c r="AK33" s="183"/>
      <c r="AL33" s="183"/>
      <c r="AM33" s="184"/>
      <c r="AN33" s="319" t="e">
        <f>VLOOKUP($AY$2,Data,44,FALSE)</f>
        <v>#REF!</v>
      </c>
      <c r="AO33" s="320"/>
      <c r="AP33" s="320"/>
      <c r="AQ33" s="320"/>
      <c r="AR33" s="320"/>
      <c r="AS33" s="320"/>
      <c r="AT33" s="320"/>
      <c r="AU33" s="320"/>
      <c r="AV33" s="322"/>
    </row>
    <row r="34" spans="2:48" ht="18.600000000000001" customHeight="1">
      <c r="B34" s="204"/>
      <c r="C34" s="205"/>
      <c r="D34" s="205"/>
      <c r="E34" s="205"/>
      <c r="F34" s="205"/>
      <c r="G34" s="205"/>
      <c r="H34" s="205"/>
      <c r="I34" s="205"/>
      <c r="J34" s="205"/>
      <c r="K34" s="205"/>
      <c r="L34" s="205"/>
      <c r="M34" s="205"/>
      <c r="N34" s="206"/>
      <c r="O34" s="186" t="s">
        <v>0</v>
      </c>
      <c r="P34" s="187"/>
      <c r="Q34" s="187"/>
      <c r="R34" s="187"/>
      <c r="S34" s="187"/>
      <c r="T34" s="187"/>
      <c r="U34" s="187"/>
      <c r="V34" s="188"/>
      <c r="W34" s="313" t="e">
        <f>VLOOKUP($AY$2,Data,45,FALSE)</f>
        <v>#REF!</v>
      </c>
      <c r="X34" s="314"/>
      <c r="Y34" s="314"/>
      <c r="Z34" s="314"/>
      <c r="AA34" s="314"/>
      <c r="AB34" s="314"/>
      <c r="AC34" s="314"/>
      <c r="AD34" s="314"/>
      <c r="AE34" s="314"/>
      <c r="AF34" s="314"/>
      <c r="AG34" s="314"/>
      <c r="AH34" s="314"/>
      <c r="AI34" s="314"/>
      <c r="AJ34" s="314"/>
      <c r="AK34" s="314"/>
      <c r="AL34" s="314"/>
      <c r="AM34" s="314"/>
      <c r="AN34" s="314"/>
      <c r="AO34" s="314"/>
      <c r="AP34" s="314"/>
      <c r="AQ34" s="314"/>
      <c r="AR34" s="314"/>
      <c r="AS34" s="314"/>
      <c r="AT34" s="314"/>
      <c r="AU34" s="314"/>
      <c r="AV34" s="315"/>
    </row>
    <row r="35" spans="2:48" ht="18.600000000000001" customHeight="1">
      <c r="B35" s="176" t="s">
        <v>3</v>
      </c>
      <c r="C35" s="177"/>
      <c r="D35" s="177"/>
      <c r="E35" s="177"/>
      <c r="F35" s="177"/>
      <c r="G35" s="177"/>
      <c r="H35" s="177"/>
      <c r="I35" s="177"/>
      <c r="J35" s="177"/>
      <c r="K35" s="177"/>
      <c r="L35" s="177"/>
      <c r="M35" s="177"/>
      <c r="N35" s="178"/>
      <c r="O35" s="182" t="s">
        <v>27</v>
      </c>
      <c r="P35" s="183"/>
      <c r="Q35" s="183"/>
      <c r="R35" s="183"/>
      <c r="S35" s="183"/>
      <c r="T35" s="183"/>
      <c r="U35" s="183"/>
      <c r="V35" s="184"/>
      <c r="W35" s="319" t="e">
        <f>VLOOKUP($AY$2,Data,46,FALSE)</f>
        <v>#REF!</v>
      </c>
      <c r="X35" s="320"/>
      <c r="Y35" s="320"/>
      <c r="Z35" s="320"/>
      <c r="AA35" s="320"/>
      <c r="AB35" s="320"/>
      <c r="AC35" s="320"/>
      <c r="AD35" s="320"/>
      <c r="AE35" s="321"/>
      <c r="AF35" s="185" t="s">
        <v>28</v>
      </c>
      <c r="AG35" s="183"/>
      <c r="AH35" s="183"/>
      <c r="AI35" s="183"/>
      <c r="AJ35" s="183"/>
      <c r="AK35" s="183"/>
      <c r="AL35" s="183"/>
      <c r="AM35" s="184"/>
      <c r="AN35" s="319" t="e">
        <f>VLOOKUP($AY$2,Data,47,FALSE)</f>
        <v>#REF!</v>
      </c>
      <c r="AO35" s="320"/>
      <c r="AP35" s="320"/>
      <c r="AQ35" s="320"/>
      <c r="AR35" s="320"/>
      <c r="AS35" s="320"/>
      <c r="AT35" s="320"/>
      <c r="AU35" s="320"/>
      <c r="AV35" s="322"/>
    </row>
    <row r="36" spans="2:48" ht="18.600000000000001" customHeight="1">
      <c r="B36" s="179"/>
      <c r="C36" s="180"/>
      <c r="D36" s="180"/>
      <c r="E36" s="180"/>
      <c r="F36" s="180"/>
      <c r="G36" s="180"/>
      <c r="H36" s="180"/>
      <c r="I36" s="180"/>
      <c r="J36" s="180"/>
      <c r="K36" s="180"/>
      <c r="L36" s="180"/>
      <c r="M36" s="180"/>
      <c r="N36" s="181"/>
      <c r="O36" s="186" t="s">
        <v>0</v>
      </c>
      <c r="P36" s="187"/>
      <c r="Q36" s="187"/>
      <c r="R36" s="187"/>
      <c r="S36" s="187"/>
      <c r="T36" s="187"/>
      <c r="U36" s="187"/>
      <c r="V36" s="188"/>
      <c r="W36" s="313" t="e">
        <f>VLOOKUP($AY$2,Data,48,FALSE)</f>
        <v>#REF!</v>
      </c>
      <c r="X36" s="314"/>
      <c r="Y36" s="314"/>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5"/>
    </row>
    <row r="37" spans="2:48" ht="18.600000000000001" customHeight="1">
      <c r="B37" s="192" t="s">
        <v>1</v>
      </c>
      <c r="C37" s="177"/>
      <c r="D37" s="177"/>
      <c r="E37" s="177"/>
      <c r="F37" s="177"/>
      <c r="G37" s="177"/>
      <c r="H37" s="177"/>
      <c r="I37" s="177"/>
      <c r="J37" s="177"/>
      <c r="K37" s="177"/>
      <c r="L37" s="177"/>
      <c r="M37" s="177"/>
      <c r="N37" s="178"/>
      <c r="O37" s="316" t="e">
        <f>VLOOKUP($AY$2,Data,49,FALSE)</f>
        <v>#REF!</v>
      </c>
      <c r="P37" s="317"/>
      <c r="Q37" s="317"/>
      <c r="R37" s="317"/>
      <c r="S37" s="317"/>
      <c r="T37" s="317"/>
      <c r="U37" s="317"/>
      <c r="V37" s="317"/>
      <c r="W37" s="317"/>
      <c r="X37" s="317"/>
      <c r="Y37" s="317"/>
      <c r="Z37" s="317"/>
      <c r="AA37" s="317"/>
      <c r="AB37" s="317"/>
      <c r="AC37" s="317"/>
      <c r="AD37" s="317"/>
      <c r="AE37" s="317"/>
      <c r="AF37" s="317"/>
      <c r="AG37" s="317"/>
      <c r="AH37" s="317"/>
      <c r="AI37" s="317"/>
      <c r="AJ37" s="317"/>
      <c r="AK37" s="317"/>
      <c r="AL37" s="317"/>
      <c r="AM37" s="317"/>
      <c r="AN37" s="317"/>
      <c r="AO37" s="317"/>
      <c r="AP37" s="317"/>
      <c r="AQ37" s="317"/>
      <c r="AR37" s="317"/>
      <c r="AS37" s="317"/>
      <c r="AT37" s="317"/>
      <c r="AU37" s="317"/>
      <c r="AV37" s="318"/>
    </row>
    <row r="38" spans="2:48" ht="18.600000000000001" customHeight="1">
      <c r="B38" s="193"/>
      <c r="C38" s="194"/>
      <c r="D38" s="194"/>
      <c r="E38" s="194"/>
      <c r="F38" s="194"/>
      <c r="G38" s="194"/>
      <c r="H38" s="194"/>
      <c r="I38" s="194"/>
      <c r="J38" s="194"/>
      <c r="K38" s="194"/>
      <c r="L38" s="194"/>
      <c r="M38" s="194"/>
      <c r="N38" s="195"/>
      <c r="O38" s="160"/>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2"/>
    </row>
    <row r="39" spans="2:48" ht="18.600000000000001" customHeight="1">
      <c r="B39" s="193"/>
      <c r="C39" s="194"/>
      <c r="D39" s="194"/>
      <c r="E39" s="194"/>
      <c r="F39" s="194"/>
      <c r="G39" s="194"/>
      <c r="H39" s="194"/>
      <c r="I39" s="194"/>
      <c r="J39" s="194"/>
      <c r="K39" s="194"/>
      <c r="L39" s="194"/>
      <c r="M39" s="194"/>
      <c r="N39" s="195"/>
      <c r="O39" s="163"/>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5"/>
    </row>
    <row r="40" spans="2:48" ht="18.600000000000001" customHeight="1">
      <c r="B40" s="193"/>
      <c r="C40" s="194"/>
      <c r="D40" s="194"/>
      <c r="E40" s="194"/>
      <c r="F40" s="194"/>
      <c r="G40" s="194"/>
      <c r="H40" s="194"/>
      <c r="I40" s="194"/>
      <c r="J40" s="194"/>
      <c r="K40" s="194"/>
      <c r="L40" s="194"/>
      <c r="M40" s="194"/>
      <c r="N40" s="195"/>
      <c r="O40" s="163"/>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5"/>
    </row>
    <row r="41" spans="2:48" ht="18.600000000000001" customHeight="1">
      <c r="B41" s="193"/>
      <c r="C41" s="194"/>
      <c r="D41" s="194"/>
      <c r="E41" s="194"/>
      <c r="F41" s="194"/>
      <c r="G41" s="194"/>
      <c r="H41" s="194"/>
      <c r="I41" s="194"/>
      <c r="J41" s="194"/>
      <c r="K41" s="194"/>
      <c r="L41" s="194"/>
      <c r="M41" s="194"/>
      <c r="N41" s="195"/>
      <c r="O41" s="171"/>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3"/>
    </row>
    <row r="42" spans="2:48" ht="18.600000000000001" customHeight="1">
      <c r="B42" s="174" t="s">
        <v>20</v>
      </c>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row>
    <row r="43" spans="2:48" ht="18.600000000000001" customHeight="1">
      <c r="B43" s="175" t="s">
        <v>48</v>
      </c>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row>
  </sheetData>
  <mergeCells count="154">
    <mergeCell ref="O22:R22"/>
    <mergeCell ref="S22:AA22"/>
    <mergeCell ref="AB21:AE21"/>
    <mergeCell ref="AJ23:AR23"/>
    <mergeCell ref="B2:AV2"/>
    <mergeCell ref="AS18:AV18"/>
    <mergeCell ref="AS19:AV19"/>
    <mergeCell ref="AS20:AV20"/>
    <mergeCell ref="O21:R21"/>
    <mergeCell ref="O9:AV10"/>
    <mergeCell ref="AS17:AV17"/>
    <mergeCell ref="O15:R15"/>
    <mergeCell ref="B11:N12"/>
    <mergeCell ref="O11:AV12"/>
    <mergeCell ref="B4:N5"/>
    <mergeCell ref="AS16:AV16"/>
    <mergeCell ref="O4:AV5"/>
    <mergeCell ref="H20:N20"/>
    <mergeCell ref="H21:N21"/>
    <mergeCell ref="S16:AA16"/>
    <mergeCell ref="S18:AA18"/>
    <mergeCell ref="S19:AA19"/>
    <mergeCell ref="H17:N17"/>
    <mergeCell ref="B7:N8"/>
    <mergeCell ref="O7:AV8"/>
    <mergeCell ref="AS21:AV21"/>
    <mergeCell ref="AJ21:AR21"/>
    <mergeCell ref="AF21:AI21"/>
    <mergeCell ref="O13:AV14"/>
    <mergeCell ref="AB15:AE15"/>
    <mergeCell ref="H15:N15"/>
    <mergeCell ref="AS15:AV15"/>
    <mergeCell ref="AS24:AV24"/>
    <mergeCell ref="AF24:AI24"/>
    <mergeCell ref="AF25:AI25"/>
    <mergeCell ref="AF26:AI26"/>
    <mergeCell ref="AJ22:AR22"/>
    <mergeCell ref="AS23:AV23"/>
    <mergeCell ref="AF22:AI22"/>
    <mergeCell ref="AF23:AI23"/>
    <mergeCell ref="AS22:AV22"/>
    <mergeCell ref="AJ24:AR24"/>
    <mergeCell ref="AJ25:AR25"/>
    <mergeCell ref="AS26:AV26"/>
    <mergeCell ref="AS25:AV25"/>
    <mergeCell ref="AB25:AE25"/>
    <mergeCell ref="S27:AA27"/>
    <mergeCell ref="AB24:AE24"/>
    <mergeCell ref="S29:AA29"/>
    <mergeCell ref="AB26:AE26"/>
    <mergeCell ref="S30:AA30"/>
    <mergeCell ref="AJ26:AR26"/>
    <mergeCell ref="AF29:AI29"/>
    <mergeCell ref="S15:AA15"/>
    <mergeCell ref="AJ15:AR15"/>
    <mergeCell ref="AB23:AE23"/>
    <mergeCell ref="AB22:AE22"/>
    <mergeCell ref="AF18:AI18"/>
    <mergeCell ref="AJ18:AR18"/>
    <mergeCell ref="AF19:AI19"/>
    <mergeCell ref="AJ20:AR20"/>
    <mergeCell ref="AJ19:AR19"/>
    <mergeCell ref="AF20:AI20"/>
    <mergeCell ref="AF15:AI15"/>
    <mergeCell ref="AF16:AI16"/>
    <mergeCell ref="AF17:AI17"/>
    <mergeCell ref="S20:AA20"/>
    <mergeCell ref="S21:AA21"/>
    <mergeCell ref="AJ16:AR16"/>
    <mergeCell ref="B43:AV43"/>
    <mergeCell ref="W34:AV34"/>
    <mergeCell ref="B33:N34"/>
    <mergeCell ref="B42:AV42"/>
    <mergeCell ref="B35:N36"/>
    <mergeCell ref="W36:AV36"/>
    <mergeCell ref="O37:AV37"/>
    <mergeCell ref="O38:AV38"/>
    <mergeCell ref="O34:V34"/>
    <mergeCell ref="O35:V35"/>
    <mergeCell ref="AF33:AM33"/>
    <mergeCell ref="AF35:AM35"/>
    <mergeCell ref="O39:AV39"/>
    <mergeCell ref="O36:V36"/>
    <mergeCell ref="O33:V33"/>
    <mergeCell ref="W33:AE33"/>
    <mergeCell ref="AN33:AV33"/>
    <mergeCell ref="W35:AE35"/>
    <mergeCell ref="AN35:AV35"/>
    <mergeCell ref="O41:AV41"/>
    <mergeCell ref="B37:N41"/>
    <mergeCell ref="O40:AV40"/>
    <mergeCell ref="B32:N32"/>
    <mergeCell ref="O32:AV32"/>
    <mergeCell ref="AB30:AE30"/>
    <mergeCell ref="AJ29:AR29"/>
    <mergeCell ref="AF30:AI30"/>
    <mergeCell ref="AJ30:AR30"/>
    <mergeCell ref="B31:N31"/>
    <mergeCell ref="B29:N29"/>
    <mergeCell ref="AS29:AV29"/>
    <mergeCell ref="AB29:AE29"/>
    <mergeCell ref="B30:N30"/>
    <mergeCell ref="AS30:AV30"/>
    <mergeCell ref="O31:AV31"/>
    <mergeCell ref="O29:R29"/>
    <mergeCell ref="O30:R30"/>
    <mergeCell ref="AS27:AV27"/>
    <mergeCell ref="AB28:AE28"/>
    <mergeCell ref="S28:AA28"/>
    <mergeCell ref="AJ28:AR28"/>
    <mergeCell ref="AF28:AI28"/>
    <mergeCell ref="AF27:AI27"/>
    <mergeCell ref="B6:N6"/>
    <mergeCell ref="H19:N19"/>
    <mergeCell ref="H18:N18"/>
    <mergeCell ref="B9:N10"/>
    <mergeCell ref="B13:N14"/>
    <mergeCell ref="H16:N16"/>
    <mergeCell ref="B15:G20"/>
    <mergeCell ref="O19:R19"/>
    <mergeCell ref="AB17:AE17"/>
    <mergeCell ref="O16:R16"/>
    <mergeCell ref="O17:R17"/>
    <mergeCell ref="AB18:AE18"/>
    <mergeCell ref="T17:Z17"/>
    <mergeCell ref="AB19:AE19"/>
    <mergeCell ref="O20:R20"/>
    <mergeCell ref="AB20:AE20"/>
    <mergeCell ref="O6:AV6"/>
    <mergeCell ref="AK17:AQ17"/>
    <mergeCell ref="AS28:AV28"/>
    <mergeCell ref="O18:R18"/>
    <mergeCell ref="AB16:AE16"/>
    <mergeCell ref="B21:G23"/>
    <mergeCell ref="O23:R23"/>
    <mergeCell ref="S23:AA23"/>
    <mergeCell ref="O26:R26"/>
    <mergeCell ref="S26:AA26"/>
    <mergeCell ref="H23:N23"/>
    <mergeCell ref="H26:N26"/>
    <mergeCell ref="S24:AA24"/>
    <mergeCell ref="H22:N22"/>
    <mergeCell ref="H24:N24"/>
    <mergeCell ref="H25:N25"/>
    <mergeCell ref="B27:N27"/>
    <mergeCell ref="B24:G26"/>
    <mergeCell ref="B28:N28"/>
    <mergeCell ref="O24:R24"/>
    <mergeCell ref="O25:R25"/>
    <mergeCell ref="O27:R27"/>
    <mergeCell ref="AJ27:AR27"/>
    <mergeCell ref="O28:R28"/>
    <mergeCell ref="AB27:AE27"/>
    <mergeCell ref="S25:AA25"/>
  </mergeCells>
  <phoneticPr fontId="2"/>
  <printOptions horizontalCentered="1"/>
  <pageMargins left="0.39370078740157483" right="0.39370078740157483" top="0.41" bottom="0.26" header="0.35" footer="0.24"/>
  <pageSetup paperSize="9" scale="98"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Y43"/>
  <sheetViews>
    <sheetView view="pageBreakPreview" zoomScale="75" zoomScaleNormal="100" workbookViewId="0">
      <selection activeCell="B7" sqref="B7:N8"/>
    </sheetView>
  </sheetViews>
  <sheetFormatPr defaultRowHeight="18.600000000000001" customHeight="1"/>
  <cols>
    <col min="1" max="1" width="2.125" style="1" customWidth="1"/>
    <col min="2" max="14" width="2.375" style="1" customWidth="1"/>
    <col min="15" max="47" width="2" style="1" customWidth="1"/>
    <col min="48" max="48" width="1.875" style="1" customWidth="1"/>
    <col min="49" max="49" width="2.125" style="1" customWidth="1"/>
    <col min="50" max="50" width="13.25" style="1" customWidth="1"/>
    <col min="51" max="51" width="2.75" style="1" customWidth="1"/>
    <col min="52" max="61" width="2.125" style="1" customWidth="1"/>
    <col min="62" max="16384" width="9" style="1"/>
  </cols>
  <sheetData>
    <row r="1" spans="2:51" ht="36.75" customHeight="1"/>
    <row r="2" spans="2:51" ht="18.600000000000001" customHeight="1">
      <c r="B2" s="289" t="s">
        <v>25</v>
      </c>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X2" s="11" t="s">
        <v>43</v>
      </c>
      <c r="AY2" s="12">
        <v>10</v>
      </c>
    </row>
    <row r="3" spans="2:51" ht="9.75" customHeight="1">
      <c r="AS3" s="3"/>
      <c r="AT3" s="3"/>
      <c r="AU3" s="3"/>
      <c r="AV3" s="2"/>
    </row>
    <row r="4" spans="2:51" ht="15.75" customHeight="1">
      <c r="B4" s="291" t="s">
        <v>110</v>
      </c>
      <c r="C4" s="292"/>
      <c r="D4" s="292"/>
      <c r="E4" s="292"/>
      <c r="F4" s="292"/>
      <c r="G4" s="292"/>
      <c r="H4" s="292"/>
      <c r="I4" s="292"/>
      <c r="J4" s="292"/>
      <c r="K4" s="292"/>
      <c r="L4" s="292"/>
      <c r="M4" s="292"/>
      <c r="N4" s="293"/>
      <c r="O4" s="291" t="e">
        <f>VLOOKUP($AY$2,Data,3,FALSE)</f>
        <v>#REF!</v>
      </c>
      <c r="P4" s="292"/>
      <c r="Q4" s="29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3"/>
    </row>
    <row r="5" spans="2:51" ht="15.75" customHeight="1">
      <c r="B5" s="294"/>
      <c r="C5" s="295"/>
      <c r="D5" s="295"/>
      <c r="E5" s="295"/>
      <c r="F5" s="295"/>
      <c r="G5" s="295"/>
      <c r="H5" s="295"/>
      <c r="I5" s="295"/>
      <c r="J5" s="295"/>
      <c r="K5" s="295"/>
      <c r="L5" s="295"/>
      <c r="M5" s="295"/>
      <c r="N5" s="296"/>
      <c r="O5" s="294"/>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6"/>
    </row>
    <row r="6" spans="2:51" ht="23.25" customHeight="1">
      <c r="B6" s="303" t="s">
        <v>23</v>
      </c>
      <c r="C6" s="304"/>
      <c r="D6" s="304"/>
      <c r="E6" s="304"/>
      <c r="F6" s="304"/>
      <c r="G6" s="304"/>
      <c r="H6" s="304"/>
      <c r="I6" s="304"/>
      <c r="J6" s="304"/>
      <c r="K6" s="304"/>
      <c r="L6" s="304"/>
      <c r="M6" s="304"/>
      <c r="N6" s="305"/>
      <c r="O6" s="307" t="e">
        <f>VLOOKUP($AY$2,Data,4,FALSE)</f>
        <v>#REF!</v>
      </c>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8"/>
      <c r="AS6" s="308"/>
      <c r="AT6" s="308"/>
      <c r="AU6" s="308"/>
      <c r="AV6" s="309"/>
    </row>
    <row r="7" spans="2:51" ht="18.600000000000001" customHeight="1">
      <c r="B7" s="176" t="s">
        <v>26</v>
      </c>
      <c r="C7" s="177"/>
      <c r="D7" s="177"/>
      <c r="E7" s="177"/>
      <c r="F7" s="177"/>
      <c r="G7" s="177"/>
      <c r="H7" s="177"/>
      <c r="I7" s="177"/>
      <c r="J7" s="177"/>
      <c r="K7" s="177"/>
      <c r="L7" s="177"/>
      <c r="M7" s="177"/>
      <c r="N7" s="178"/>
      <c r="O7" s="291" t="e">
        <f>VLOOKUP($AY$2,Data,5,FALSE)&amp;VLOOKUP($AY$2,Data,6,FALSE)</f>
        <v>#REF!</v>
      </c>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3"/>
    </row>
    <row r="8" spans="2:51" ht="18.600000000000001" customHeight="1">
      <c r="B8" s="179"/>
      <c r="C8" s="180"/>
      <c r="D8" s="180"/>
      <c r="E8" s="180"/>
      <c r="F8" s="180"/>
      <c r="G8" s="180"/>
      <c r="H8" s="180"/>
      <c r="I8" s="180"/>
      <c r="J8" s="180"/>
      <c r="K8" s="180"/>
      <c r="L8" s="180"/>
      <c r="M8" s="180"/>
      <c r="N8" s="181"/>
      <c r="O8" s="294"/>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6"/>
    </row>
    <row r="9" spans="2:51" ht="17.25" customHeight="1">
      <c r="B9" s="176" t="s">
        <v>24</v>
      </c>
      <c r="C9" s="177"/>
      <c r="D9" s="177"/>
      <c r="E9" s="177"/>
      <c r="F9" s="177"/>
      <c r="G9" s="177"/>
      <c r="H9" s="177"/>
      <c r="I9" s="177"/>
      <c r="J9" s="177"/>
      <c r="K9" s="177"/>
      <c r="L9" s="177"/>
      <c r="M9" s="177"/>
      <c r="N9" s="178"/>
      <c r="O9" s="291" t="e">
        <f>VLOOKUP($AY$2,Data,7,FALSE)</f>
        <v>#REF!</v>
      </c>
      <c r="P9" s="292"/>
      <c r="Q9" s="292"/>
      <c r="R9" s="292"/>
      <c r="S9" s="292"/>
      <c r="T9" s="292"/>
      <c r="U9" s="292"/>
      <c r="V9" s="292"/>
      <c r="W9" s="292"/>
      <c r="X9" s="292"/>
      <c r="Y9" s="292"/>
      <c r="Z9" s="292"/>
      <c r="AA9" s="292"/>
      <c r="AB9" s="292"/>
      <c r="AC9" s="292"/>
      <c r="AD9" s="292"/>
      <c r="AE9" s="292"/>
      <c r="AF9" s="292"/>
      <c r="AG9" s="292"/>
      <c r="AH9" s="292"/>
      <c r="AI9" s="292"/>
      <c r="AJ9" s="292"/>
      <c r="AK9" s="292"/>
      <c r="AL9" s="292"/>
      <c r="AM9" s="292"/>
      <c r="AN9" s="292"/>
      <c r="AO9" s="292"/>
      <c r="AP9" s="292"/>
      <c r="AQ9" s="292"/>
      <c r="AR9" s="292"/>
      <c r="AS9" s="292"/>
      <c r="AT9" s="292"/>
      <c r="AU9" s="292"/>
      <c r="AV9" s="293"/>
    </row>
    <row r="10" spans="2:51" ht="17.25" customHeight="1">
      <c r="B10" s="179"/>
      <c r="C10" s="180"/>
      <c r="D10" s="180"/>
      <c r="E10" s="180"/>
      <c r="F10" s="180"/>
      <c r="G10" s="180"/>
      <c r="H10" s="180"/>
      <c r="I10" s="180"/>
      <c r="J10" s="180"/>
      <c r="K10" s="180"/>
      <c r="L10" s="180"/>
      <c r="M10" s="180"/>
      <c r="N10" s="181"/>
      <c r="O10" s="294"/>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6"/>
    </row>
    <row r="11" spans="2:51" ht="15.75" customHeight="1">
      <c r="B11" s="192" t="s">
        <v>111</v>
      </c>
      <c r="C11" s="177"/>
      <c r="D11" s="177"/>
      <c r="E11" s="177"/>
      <c r="F11" s="177"/>
      <c r="G11" s="177"/>
      <c r="H11" s="177"/>
      <c r="I11" s="177"/>
      <c r="J11" s="177"/>
      <c r="K11" s="177"/>
      <c r="L11" s="177"/>
      <c r="M11" s="177"/>
      <c r="N11" s="178"/>
      <c r="O11" s="323" t="e">
        <f>VLOOKUP($AY$2,Data,8,FALSE)</f>
        <v>#REF!</v>
      </c>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5"/>
    </row>
    <row r="12" spans="2:51" ht="15.75" customHeight="1">
      <c r="B12" s="179"/>
      <c r="C12" s="180"/>
      <c r="D12" s="180"/>
      <c r="E12" s="180"/>
      <c r="F12" s="180"/>
      <c r="G12" s="180"/>
      <c r="H12" s="180"/>
      <c r="I12" s="180"/>
      <c r="J12" s="180"/>
      <c r="K12" s="180"/>
      <c r="L12" s="180"/>
      <c r="M12" s="180"/>
      <c r="N12" s="181"/>
      <c r="O12" s="326"/>
      <c r="P12" s="327"/>
      <c r="Q12" s="327"/>
      <c r="R12" s="327"/>
      <c r="S12" s="327"/>
      <c r="T12" s="327"/>
      <c r="U12" s="327"/>
      <c r="V12" s="327"/>
      <c r="W12" s="327"/>
      <c r="X12" s="327"/>
      <c r="Y12" s="327"/>
      <c r="Z12" s="327"/>
      <c r="AA12" s="327"/>
      <c r="AB12" s="327"/>
      <c r="AC12" s="327"/>
      <c r="AD12" s="327"/>
      <c r="AE12" s="327"/>
      <c r="AF12" s="327"/>
      <c r="AG12" s="327"/>
      <c r="AH12" s="327"/>
      <c r="AI12" s="327"/>
      <c r="AJ12" s="327"/>
      <c r="AK12" s="327"/>
      <c r="AL12" s="327"/>
      <c r="AM12" s="327"/>
      <c r="AN12" s="327"/>
      <c r="AO12" s="327"/>
      <c r="AP12" s="327"/>
      <c r="AQ12" s="327"/>
      <c r="AR12" s="327"/>
      <c r="AS12" s="327"/>
      <c r="AT12" s="327"/>
      <c r="AU12" s="327"/>
      <c r="AV12" s="328"/>
    </row>
    <row r="13" spans="2:51" ht="18.600000000000001" customHeight="1">
      <c r="B13" s="266" t="s">
        <v>114</v>
      </c>
      <c r="C13" s="267"/>
      <c r="D13" s="267"/>
      <c r="E13" s="267"/>
      <c r="F13" s="267"/>
      <c r="G13" s="267"/>
      <c r="H13" s="267"/>
      <c r="I13" s="267"/>
      <c r="J13" s="267"/>
      <c r="K13" s="267"/>
      <c r="L13" s="267"/>
      <c r="M13" s="267"/>
      <c r="N13" s="268"/>
      <c r="O13" s="272" t="e">
        <f>VLOOKUP($AY$2,Data,2,FALSE)</f>
        <v>#REF!</v>
      </c>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4"/>
    </row>
    <row r="14" spans="2:51" ht="18.600000000000001" customHeight="1">
      <c r="B14" s="269"/>
      <c r="C14" s="270"/>
      <c r="D14" s="270"/>
      <c r="E14" s="270"/>
      <c r="F14" s="270"/>
      <c r="G14" s="270"/>
      <c r="H14" s="270"/>
      <c r="I14" s="270"/>
      <c r="J14" s="270"/>
      <c r="K14" s="270"/>
      <c r="L14" s="270"/>
      <c r="M14" s="270"/>
      <c r="N14" s="271"/>
      <c r="O14" s="275"/>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7"/>
    </row>
    <row r="15" spans="2:51" ht="24.75" customHeight="1">
      <c r="B15" s="176" t="s">
        <v>9</v>
      </c>
      <c r="C15" s="177"/>
      <c r="D15" s="177"/>
      <c r="E15" s="177"/>
      <c r="F15" s="177"/>
      <c r="G15" s="260"/>
      <c r="H15" s="237" t="s">
        <v>4</v>
      </c>
      <c r="I15" s="238"/>
      <c r="J15" s="238"/>
      <c r="K15" s="238"/>
      <c r="L15" s="238"/>
      <c r="M15" s="238"/>
      <c r="N15" s="239"/>
      <c r="O15" s="168" t="s">
        <v>12</v>
      </c>
      <c r="P15" s="169"/>
      <c r="Q15" s="169"/>
      <c r="R15" s="169"/>
      <c r="S15" s="281" t="e">
        <f>IF(VLOOKUP($AY$2,Data,10,FALSE)=0,"-",VLOOKUP($AY$2,Data,10,FALSE))</f>
        <v>#REF!</v>
      </c>
      <c r="T15" s="281"/>
      <c r="U15" s="281"/>
      <c r="V15" s="281"/>
      <c r="W15" s="281"/>
      <c r="X15" s="281"/>
      <c r="Y15" s="281"/>
      <c r="Z15" s="281"/>
      <c r="AA15" s="281"/>
      <c r="AB15" s="281"/>
      <c r="AC15" s="281"/>
      <c r="AD15" s="281"/>
      <c r="AE15" s="282"/>
      <c r="AF15" s="168" t="s">
        <v>13</v>
      </c>
      <c r="AG15" s="169"/>
      <c r="AH15" s="169"/>
      <c r="AI15" s="169"/>
      <c r="AJ15" s="281" t="e">
        <f>IF(VLOOKUP($AY$2,Data,9,FALSE)=0,"-",VLOOKUP($AY$2,Data,9,FALSE))</f>
        <v>#REF!</v>
      </c>
      <c r="AK15" s="281"/>
      <c r="AL15" s="281"/>
      <c r="AM15" s="281"/>
      <c r="AN15" s="281"/>
      <c r="AO15" s="281"/>
      <c r="AP15" s="281"/>
      <c r="AQ15" s="281"/>
      <c r="AR15" s="281"/>
      <c r="AS15" s="281"/>
      <c r="AT15" s="281"/>
      <c r="AU15" s="281"/>
      <c r="AV15" s="282"/>
    </row>
    <row r="16" spans="2:51" ht="24.75" customHeight="1">
      <c r="B16" s="193"/>
      <c r="C16" s="194"/>
      <c r="D16" s="194"/>
      <c r="E16" s="194"/>
      <c r="F16" s="194"/>
      <c r="G16" s="261"/>
      <c r="H16" s="229" t="s">
        <v>5</v>
      </c>
      <c r="I16" s="230"/>
      <c r="J16" s="230"/>
      <c r="K16" s="230"/>
      <c r="L16" s="230"/>
      <c r="M16" s="230"/>
      <c r="N16" s="231"/>
      <c r="O16" s="232" t="s">
        <v>12</v>
      </c>
      <c r="P16" s="233"/>
      <c r="Q16" s="233"/>
      <c r="R16" s="233"/>
      <c r="S16" s="234" t="e">
        <f>IF(VLOOKUP($AY$2,Data,16,FALSE)=0,"-",VLOOKUP($AY$2,Data,16,FALSE))</f>
        <v>#REF!</v>
      </c>
      <c r="T16" s="234"/>
      <c r="U16" s="234"/>
      <c r="V16" s="234"/>
      <c r="W16" s="234"/>
      <c r="X16" s="234"/>
      <c r="Y16" s="234"/>
      <c r="Z16" s="234"/>
      <c r="AA16" s="234"/>
      <c r="AB16" s="235" t="s">
        <v>29</v>
      </c>
      <c r="AC16" s="235"/>
      <c r="AD16" s="235"/>
      <c r="AE16" s="236"/>
      <c r="AF16" s="232" t="s">
        <v>13</v>
      </c>
      <c r="AG16" s="233"/>
      <c r="AH16" s="233"/>
      <c r="AI16" s="233"/>
      <c r="AJ16" s="234" t="e">
        <f>IF(VLOOKUP($AY$2,Data,11,FALSE)=0,"-",VLOOKUP($AY$2,Data,11,FALSE))</f>
        <v>#REF!</v>
      </c>
      <c r="AK16" s="234"/>
      <c r="AL16" s="234"/>
      <c r="AM16" s="234"/>
      <c r="AN16" s="234"/>
      <c r="AO16" s="234"/>
      <c r="AP16" s="234"/>
      <c r="AQ16" s="234"/>
      <c r="AR16" s="234"/>
      <c r="AS16" s="235" t="s">
        <v>30</v>
      </c>
      <c r="AT16" s="235"/>
      <c r="AU16" s="235"/>
      <c r="AV16" s="236"/>
    </row>
    <row r="17" spans="2:48" ht="24.75" customHeight="1">
      <c r="B17" s="193"/>
      <c r="C17" s="194"/>
      <c r="D17" s="194"/>
      <c r="E17" s="194"/>
      <c r="F17" s="194"/>
      <c r="G17" s="261"/>
      <c r="H17" s="278" t="s">
        <v>19</v>
      </c>
      <c r="I17" s="279"/>
      <c r="J17" s="279"/>
      <c r="K17" s="279"/>
      <c r="L17" s="279"/>
      <c r="M17" s="279"/>
      <c r="N17" s="280"/>
      <c r="O17" s="244" t="s">
        <v>12</v>
      </c>
      <c r="P17" s="245"/>
      <c r="Q17" s="245"/>
      <c r="R17" s="245"/>
      <c r="S17" s="13" t="s">
        <v>44</v>
      </c>
      <c r="T17" s="306" t="e">
        <f>IF(VLOOKUP($AY$2,Data,17,FALSE)=0,"-",VLOOKUP($AY$2,Data,17,FALSE))</f>
        <v>#REF!</v>
      </c>
      <c r="U17" s="306"/>
      <c r="V17" s="306"/>
      <c r="W17" s="306"/>
      <c r="X17" s="306"/>
      <c r="Y17" s="306"/>
      <c r="Z17" s="306"/>
      <c r="AA17" s="13" t="s">
        <v>45</v>
      </c>
      <c r="AB17" s="235" t="s">
        <v>29</v>
      </c>
      <c r="AC17" s="235"/>
      <c r="AD17" s="235"/>
      <c r="AE17" s="236"/>
      <c r="AF17" s="244" t="s">
        <v>13</v>
      </c>
      <c r="AG17" s="245"/>
      <c r="AH17" s="245"/>
      <c r="AI17" s="245"/>
      <c r="AJ17" s="13" t="s">
        <v>46</v>
      </c>
      <c r="AK17" s="306" t="e">
        <f>IF(VLOOKUP($AY$2,Data,12,FALSE)=0,"-",VLOOKUP($AY$2,Data,12,FALSE))</f>
        <v>#REF!</v>
      </c>
      <c r="AL17" s="306"/>
      <c r="AM17" s="306"/>
      <c r="AN17" s="306"/>
      <c r="AO17" s="306"/>
      <c r="AP17" s="306"/>
      <c r="AQ17" s="306"/>
      <c r="AR17" s="13" t="s">
        <v>47</v>
      </c>
      <c r="AS17" s="235" t="s">
        <v>30</v>
      </c>
      <c r="AT17" s="235"/>
      <c r="AU17" s="235"/>
      <c r="AV17" s="236"/>
    </row>
    <row r="18" spans="2:48" ht="24.75" customHeight="1">
      <c r="B18" s="193"/>
      <c r="C18" s="194"/>
      <c r="D18" s="194"/>
      <c r="E18" s="194"/>
      <c r="F18" s="194"/>
      <c r="G18" s="261"/>
      <c r="H18" s="257" t="s">
        <v>6</v>
      </c>
      <c r="I18" s="258"/>
      <c r="J18" s="258"/>
      <c r="K18" s="258"/>
      <c r="L18" s="258"/>
      <c r="M18" s="258"/>
      <c r="N18" s="259"/>
      <c r="O18" s="244" t="s">
        <v>12</v>
      </c>
      <c r="P18" s="245"/>
      <c r="Q18" s="245"/>
      <c r="R18" s="245"/>
      <c r="S18" s="306" t="e">
        <f>IF(VLOOKUP($AY$2,Data,18,FALSE)=0,"-",VLOOKUP($AY$2,Data,18,FALSE))</f>
        <v>#REF!</v>
      </c>
      <c r="T18" s="306"/>
      <c r="U18" s="306"/>
      <c r="V18" s="306"/>
      <c r="W18" s="306"/>
      <c r="X18" s="306"/>
      <c r="Y18" s="306"/>
      <c r="Z18" s="306"/>
      <c r="AA18" s="306"/>
      <c r="AB18" s="253"/>
      <c r="AC18" s="253"/>
      <c r="AD18" s="253"/>
      <c r="AE18" s="254"/>
      <c r="AF18" s="244" t="s">
        <v>13</v>
      </c>
      <c r="AG18" s="245"/>
      <c r="AH18" s="245"/>
      <c r="AI18" s="245"/>
      <c r="AJ18" s="306" t="e">
        <f>IF(VLOOKUP($AY$2,Data,13,FALSE)=0,"-",VLOOKUP($AY$2,Data,13,FALSE))</f>
        <v>#REF!</v>
      </c>
      <c r="AK18" s="306"/>
      <c r="AL18" s="306"/>
      <c r="AM18" s="306"/>
      <c r="AN18" s="306"/>
      <c r="AO18" s="306"/>
      <c r="AP18" s="306"/>
      <c r="AQ18" s="306"/>
      <c r="AR18" s="306"/>
      <c r="AS18" s="253"/>
      <c r="AT18" s="253"/>
      <c r="AU18" s="253"/>
      <c r="AV18" s="254"/>
    </row>
    <row r="19" spans="2:48" ht="24.75" customHeight="1">
      <c r="B19" s="193"/>
      <c r="C19" s="194"/>
      <c r="D19" s="194"/>
      <c r="E19" s="194"/>
      <c r="F19" s="194"/>
      <c r="G19" s="261"/>
      <c r="H19" s="257" t="s">
        <v>112</v>
      </c>
      <c r="I19" s="258"/>
      <c r="J19" s="258"/>
      <c r="K19" s="258"/>
      <c r="L19" s="258"/>
      <c r="M19" s="258"/>
      <c r="N19" s="259"/>
      <c r="O19" s="244" t="s">
        <v>12</v>
      </c>
      <c r="P19" s="245"/>
      <c r="Q19" s="245"/>
      <c r="R19" s="245"/>
      <c r="S19" s="306" t="e">
        <f>IF(VLOOKUP($AY$2,Data,19,FALSE)=0,"-",VLOOKUP($AY$2,Data,19,FALSE))</f>
        <v>#REF!</v>
      </c>
      <c r="T19" s="306"/>
      <c r="U19" s="306"/>
      <c r="V19" s="306"/>
      <c r="W19" s="306"/>
      <c r="X19" s="306"/>
      <c r="Y19" s="306"/>
      <c r="Z19" s="306"/>
      <c r="AA19" s="306"/>
      <c r="AB19" s="255" t="s">
        <v>31</v>
      </c>
      <c r="AC19" s="255"/>
      <c r="AD19" s="255"/>
      <c r="AE19" s="256"/>
      <c r="AF19" s="244" t="s">
        <v>13</v>
      </c>
      <c r="AG19" s="245"/>
      <c r="AH19" s="245"/>
      <c r="AI19" s="245"/>
      <c r="AJ19" s="306" t="e">
        <f>IF(VLOOKUP($AY$2,Data,14,FALSE)=0,"-",VLOOKUP($AY$2,Data,14,FALSE))</f>
        <v>#REF!</v>
      </c>
      <c r="AK19" s="306"/>
      <c r="AL19" s="306"/>
      <c r="AM19" s="306"/>
      <c r="AN19" s="306"/>
      <c r="AO19" s="306"/>
      <c r="AP19" s="306"/>
      <c r="AQ19" s="306"/>
      <c r="AR19" s="306"/>
      <c r="AS19" s="255" t="s">
        <v>32</v>
      </c>
      <c r="AT19" s="255"/>
      <c r="AU19" s="255"/>
      <c r="AV19" s="256"/>
    </row>
    <row r="20" spans="2:48" ht="24.75" customHeight="1">
      <c r="B20" s="179"/>
      <c r="C20" s="180"/>
      <c r="D20" s="180"/>
      <c r="E20" s="180"/>
      <c r="F20" s="180"/>
      <c r="G20" s="262"/>
      <c r="H20" s="219" t="s">
        <v>113</v>
      </c>
      <c r="I20" s="220"/>
      <c r="J20" s="220"/>
      <c r="K20" s="220"/>
      <c r="L20" s="220"/>
      <c r="M20" s="220"/>
      <c r="N20" s="221"/>
      <c r="O20" s="222" t="s">
        <v>12</v>
      </c>
      <c r="P20" s="223"/>
      <c r="Q20" s="223"/>
      <c r="R20" s="223"/>
      <c r="S20" s="240" t="e">
        <f>IF(VLOOKUP($AY$2,Data,20,FALSE)=0,"-",VLOOKUP($AY$2,Data,20,FALSE))</f>
        <v>#REF!</v>
      </c>
      <c r="T20" s="240"/>
      <c r="U20" s="240"/>
      <c r="V20" s="240"/>
      <c r="W20" s="240"/>
      <c r="X20" s="240"/>
      <c r="Y20" s="240"/>
      <c r="Z20" s="240"/>
      <c r="AA20" s="240"/>
      <c r="AB20" s="241" t="s">
        <v>31</v>
      </c>
      <c r="AC20" s="241"/>
      <c r="AD20" s="241"/>
      <c r="AE20" s="242"/>
      <c r="AF20" s="222" t="s">
        <v>13</v>
      </c>
      <c r="AG20" s="223"/>
      <c r="AH20" s="223"/>
      <c r="AI20" s="223"/>
      <c r="AJ20" s="240" t="e">
        <f>IF(VLOOKUP($AY$2,Data,15,FALSE)=0,"-",VLOOKUP($AY$2,Data,15,FALSE))</f>
        <v>#REF!</v>
      </c>
      <c r="AK20" s="240"/>
      <c r="AL20" s="240"/>
      <c r="AM20" s="240"/>
      <c r="AN20" s="240"/>
      <c r="AO20" s="240"/>
      <c r="AP20" s="240"/>
      <c r="AQ20" s="240"/>
      <c r="AR20" s="240"/>
      <c r="AS20" s="241" t="s">
        <v>32</v>
      </c>
      <c r="AT20" s="241"/>
      <c r="AU20" s="241"/>
      <c r="AV20" s="242"/>
    </row>
    <row r="21" spans="2:48" ht="24.75" customHeight="1">
      <c r="B21" s="176" t="s">
        <v>10</v>
      </c>
      <c r="C21" s="224"/>
      <c r="D21" s="224"/>
      <c r="E21" s="224"/>
      <c r="F21" s="224"/>
      <c r="G21" s="251"/>
      <c r="H21" s="237" t="s">
        <v>5</v>
      </c>
      <c r="I21" s="238"/>
      <c r="J21" s="238"/>
      <c r="K21" s="238"/>
      <c r="L21" s="238"/>
      <c r="M21" s="238"/>
      <c r="N21" s="239"/>
      <c r="O21" s="168" t="s">
        <v>12</v>
      </c>
      <c r="P21" s="169"/>
      <c r="Q21" s="169"/>
      <c r="R21" s="169"/>
      <c r="S21" s="249" t="e">
        <f>IF(VLOOKUP($AY$2,Data,24,FALSE)=0,"-",VLOOKUP($AY$2,Data,24,FALSE))</f>
        <v>#REF!</v>
      </c>
      <c r="T21" s="249"/>
      <c r="U21" s="249"/>
      <c r="V21" s="249"/>
      <c r="W21" s="249"/>
      <c r="X21" s="249"/>
      <c r="Y21" s="249"/>
      <c r="Z21" s="249"/>
      <c r="AA21" s="249"/>
      <c r="AB21" s="247" t="s">
        <v>29</v>
      </c>
      <c r="AC21" s="247"/>
      <c r="AD21" s="247"/>
      <c r="AE21" s="248"/>
      <c r="AF21" s="168" t="s">
        <v>13</v>
      </c>
      <c r="AG21" s="169"/>
      <c r="AH21" s="169"/>
      <c r="AI21" s="169"/>
      <c r="AJ21" s="249" t="e">
        <f>IF(VLOOKUP($AY$2,Data,21,FALSE)=0,"-",VLOOKUP($AY$2,Data,21,FALSE))</f>
        <v>#REF!</v>
      </c>
      <c r="AK21" s="249"/>
      <c r="AL21" s="249"/>
      <c r="AM21" s="249"/>
      <c r="AN21" s="249"/>
      <c r="AO21" s="249"/>
      <c r="AP21" s="249"/>
      <c r="AQ21" s="249"/>
      <c r="AR21" s="249"/>
      <c r="AS21" s="247" t="s">
        <v>30</v>
      </c>
      <c r="AT21" s="247"/>
      <c r="AU21" s="247"/>
      <c r="AV21" s="248"/>
    </row>
    <row r="22" spans="2:48" ht="24.75" customHeight="1">
      <c r="B22" s="225"/>
      <c r="C22" s="226"/>
      <c r="D22" s="226"/>
      <c r="E22" s="226"/>
      <c r="F22" s="226"/>
      <c r="G22" s="252"/>
      <c r="H22" s="229" t="s">
        <v>112</v>
      </c>
      <c r="I22" s="230"/>
      <c r="J22" s="230"/>
      <c r="K22" s="230"/>
      <c r="L22" s="230"/>
      <c r="M22" s="230"/>
      <c r="N22" s="231"/>
      <c r="O22" s="232" t="s">
        <v>12</v>
      </c>
      <c r="P22" s="233"/>
      <c r="Q22" s="233"/>
      <c r="R22" s="233"/>
      <c r="S22" s="234" t="e">
        <f>IF(VLOOKUP($AY$2,Data,25,FALSE)=0,"-",VLOOKUP($AY$2,Data,25,FALSE))</f>
        <v>#REF!</v>
      </c>
      <c r="T22" s="234"/>
      <c r="U22" s="234"/>
      <c r="V22" s="234"/>
      <c r="W22" s="234"/>
      <c r="X22" s="234"/>
      <c r="Y22" s="234"/>
      <c r="Z22" s="234"/>
      <c r="AA22" s="234"/>
      <c r="AB22" s="235" t="s">
        <v>31</v>
      </c>
      <c r="AC22" s="235"/>
      <c r="AD22" s="235"/>
      <c r="AE22" s="236"/>
      <c r="AF22" s="232" t="s">
        <v>13</v>
      </c>
      <c r="AG22" s="233"/>
      <c r="AH22" s="233"/>
      <c r="AI22" s="233"/>
      <c r="AJ22" s="234" t="e">
        <f>IF(VLOOKUP($AY$2,Data,22,FALSE)=0,"-",VLOOKUP($AY$2,Data,22,FALSE))</f>
        <v>#REF!</v>
      </c>
      <c r="AK22" s="234"/>
      <c r="AL22" s="234"/>
      <c r="AM22" s="234"/>
      <c r="AN22" s="234"/>
      <c r="AO22" s="234"/>
      <c r="AP22" s="234"/>
      <c r="AQ22" s="234"/>
      <c r="AR22" s="234"/>
      <c r="AS22" s="235" t="s">
        <v>32</v>
      </c>
      <c r="AT22" s="235"/>
      <c r="AU22" s="235"/>
      <c r="AV22" s="236"/>
    </row>
    <row r="23" spans="2:48" ht="24.75" customHeight="1">
      <c r="B23" s="225"/>
      <c r="C23" s="226"/>
      <c r="D23" s="226"/>
      <c r="E23" s="226"/>
      <c r="F23" s="226"/>
      <c r="G23" s="252"/>
      <c r="H23" s="219" t="s">
        <v>113</v>
      </c>
      <c r="I23" s="220"/>
      <c r="J23" s="220"/>
      <c r="K23" s="220"/>
      <c r="L23" s="220"/>
      <c r="M23" s="220"/>
      <c r="N23" s="221"/>
      <c r="O23" s="222" t="s">
        <v>12</v>
      </c>
      <c r="P23" s="223"/>
      <c r="Q23" s="223"/>
      <c r="R23" s="223"/>
      <c r="S23" s="240" t="e">
        <f>IF(VLOOKUP($AY$2,Data,26,FALSE)=0,"-",VLOOKUP($AY$2,Data,26,FALSE))</f>
        <v>#REF!</v>
      </c>
      <c r="T23" s="240"/>
      <c r="U23" s="240"/>
      <c r="V23" s="240"/>
      <c r="W23" s="240"/>
      <c r="X23" s="240"/>
      <c r="Y23" s="240"/>
      <c r="Z23" s="240"/>
      <c r="AA23" s="240"/>
      <c r="AB23" s="241" t="s">
        <v>31</v>
      </c>
      <c r="AC23" s="241"/>
      <c r="AD23" s="241"/>
      <c r="AE23" s="242"/>
      <c r="AF23" s="222" t="s">
        <v>13</v>
      </c>
      <c r="AG23" s="223"/>
      <c r="AH23" s="223"/>
      <c r="AI23" s="223"/>
      <c r="AJ23" s="240" t="e">
        <f>IF(VLOOKUP($AY$2,Data,23,FALSE)=0,"-",VLOOKUP($AY$2,Data,23,FALSE))</f>
        <v>#REF!</v>
      </c>
      <c r="AK23" s="240"/>
      <c r="AL23" s="240"/>
      <c r="AM23" s="240"/>
      <c r="AN23" s="240"/>
      <c r="AO23" s="240"/>
      <c r="AP23" s="240"/>
      <c r="AQ23" s="240"/>
      <c r="AR23" s="240"/>
      <c r="AS23" s="241" t="s">
        <v>32</v>
      </c>
      <c r="AT23" s="241"/>
      <c r="AU23" s="241"/>
      <c r="AV23" s="242"/>
    </row>
    <row r="24" spans="2:48" ht="24.75" customHeight="1">
      <c r="B24" s="176" t="s">
        <v>11</v>
      </c>
      <c r="C24" s="224"/>
      <c r="D24" s="224"/>
      <c r="E24" s="224"/>
      <c r="F24" s="224"/>
      <c r="G24" s="224"/>
      <c r="H24" s="237" t="s">
        <v>5</v>
      </c>
      <c r="I24" s="238"/>
      <c r="J24" s="238"/>
      <c r="K24" s="238"/>
      <c r="L24" s="238"/>
      <c r="M24" s="238"/>
      <c r="N24" s="239"/>
      <c r="O24" s="168" t="s">
        <v>12</v>
      </c>
      <c r="P24" s="169"/>
      <c r="Q24" s="169"/>
      <c r="R24" s="169"/>
      <c r="S24" s="249" t="e">
        <f>IF(VLOOKUP($AY$2,Data,30,FALSE)=0,"-",VLOOKUP($AY$2,Data,30,FALSE))</f>
        <v>#REF!</v>
      </c>
      <c r="T24" s="249"/>
      <c r="U24" s="249"/>
      <c r="V24" s="249"/>
      <c r="W24" s="249"/>
      <c r="X24" s="249"/>
      <c r="Y24" s="249"/>
      <c r="Z24" s="249"/>
      <c r="AA24" s="249"/>
      <c r="AB24" s="247" t="s">
        <v>29</v>
      </c>
      <c r="AC24" s="247"/>
      <c r="AD24" s="247"/>
      <c r="AE24" s="248"/>
      <c r="AF24" s="168" t="s">
        <v>13</v>
      </c>
      <c r="AG24" s="169"/>
      <c r="AH24" s="169"/>
      <c r="AI24" s="169"/>
      <c r="AJ24" s="249" t="e">
        <f>IF(VLOOKUP($AY$2,Data,27,FALSE)=0,"-",VLOOKUP($AY$2,Data,27,FALSE))</f>
        <v>#REF!</v>
      </c>
      <c r="AK24" s="249"/>
      <c r="AL24" s="249"/>
      <c r="AM24" s="249"/>
      <c r="AN24" s="249"/>
      <c r="AO24" s="249"/>
      <c r="AP24" s="249"/>
      <c r="AQ24" s="249"/>
      <c r="AR24" s="249"/>
      <c r="AS24" s="247" t="s">
        <v>30</v>
      </c>
      <c r="AT24" s="247"/>
      <c r="AU24" s="247"/>
      <c r="AV24" s="248"/>
    </row>
    <row r="25" spans="2:48" ht="24.75" customHeight="1">
      <c r="B25" s="225"/>
      <c r="C25" s="226"/>
      <c r="D25" s="226"/>
      <c r="E25" s="226"/>
      <c r="F25" s="226"/>
      <c r="G25" s="226"/>
      <c r="H25" s="229" t="s">
        <v>112</v>
      </c>
      <c r="I25" s="230"/>
      <c r="J25" s="230"/>
      <c r="K25" s="230"/>
      <c r="L25" s="230"/>
      <c r="M25" s="230"/>
      <c r="N25" s="231"/>
      <c r="O25" s="232" t="s">
        <v>12</v>
      </c>
      <c r="P25" s="233"/>
      <c r="Q25" s="233"/>
      <c r="R25" s="233"/>
      <c r="S25" s="234" t="e">
        <f>IF(VLOOKUP($AY$2,Data,31,FALSE)=0,"-",VLOOKUP($AY$2,Data,31,FALSE))</f>
        <v>#REF!</v>
      </c>
      <c r="T25" s="234"/>
      <c r="U25" s="234"/>
      <c r="V25" s="234"/>
      <c r="W25" s="234"/>
      <c r="X25" s="234"/>
      <c r="Y25" s="234"/>
      <c r="Z25" s="234"/>
      <c r="AA25" s="234"/>
      <c r="AB25" s="235" t="s">
        <v>31</v>
      </c>
      <c r="AC25" s="235"/>
      <c r="AD25" s="235"/>
      <c r="AE25" s="236"/>
      <c r="AF25" s="232" t="s">
        <v>13</v>
      </c>
      <c r="AG25" s="233"/>
      <c r="AH25" s="233"/>
      <c r="AI25" s="233"/>
      <c r="AJ25" s="234" t="e">
        <f>IF(VLOOKUP($AY$2,Data,28,FALSE)=0,"-",VLOOKUP($AY$2,Data,28,FALSE))</f>
        <v>#REF!</v>
      </c>
      <c r="AK25" s="234"/>
      <c r="AL25" s="234"/>
      <c r="AM25" s="234"/>
      <c r="AN25" s="234"/>
      <c r="AO25" s="234"/>
      <c r="AP25" s="234"/>
      <c r="AQ25" s="234"/>
      <c r="AR25" s="234"/>
      <c r="AS25" s="235" t="s">
        <v>32</v>
      </c>
      <c r="AT25" s="235"/>
      <c r="AU25" s="235"/>
      <c r="AV25" s="236"/>
    </row>
    <row r="26" spans="2:48" ht="24.75" customHeight="1">
      <c r="B26" s="227"/>
      <c r="C26" s="228"/>
      <c r="D26" s="228"/>
      <c r="E26" s="228"/>
      <c r="F26" s="228"/>
      <c r="G26" s="228"/>
      <c r="H26" s="219" t="s">
        <v>113</v>
      </c>
      <c r="I26" s="220"/>
      <c r="J26" s="220"/>
      <c r="K26" s="220"/>
      <c r="L26" s="220"/>
      <c r="M26" s="220"/>
      <c r="N26" s="221"/>
      <c r="O26" s="222" t="s">
        <v>12</v>
      </c>
      <c r="P26" s="223"/>
      <c r="Q26" s="223"/>
      <c r="R26" s="223"/>
      <c r="S26" s="240" t="e">
        <f>IF(VLOOKUP($AY$2,Data,32,FALSE)=0,"-",VLOOKUP($AY$2,Data,32,FALSE))</f>
        <v>#REF!</v>
      </c>
      <c r="T26" s="240"/>
      <c r="U26" s="240"/>
      <c r="V26" s="240"/>
      <c r="W26" s="240"/>
      <c r="X26" s="240"/>
      <c r="Y26" s="240"/>
      <c r="Z26" s="240"/>
      <c r="AA26" s="240"/>
      <c r="AB26" s="241" t="s">
        <v>31</v>
      </c>
      <c r="AC26" s="241"/>
      <c r="AD26" s="241"/>
      <c r="AE26" s="242"/>
      <c r="AF26" s="222" t="s">
        <v>13</v>
      </c>
      <c r="AG26" s="223"/>
      <c r="AH26" s="223"/>
      <c r="AI26" s="223"/>
      <c r="AJ26" s="240" t="e">
        <f>IF(VLOOKUP($AY$2,Data,29,FALSE)=0,"-",VLOOKUP($AY$2,Data,29,FALSE))</f>
        <v>#REF!</v>
      </c>
      <c r="AK26" s="240"/>
      <c r="AL26" s="240"/>
      <c r="AM26" s="240"/>
      <c r="AN26" s="240"/>
      <c r="AO26" s="240"/>
      <c r="AP26" s="240"/>
      <c r="AQ26" s="240"/>
      <c r="AR26" s="240"/>
      <c r="AS26" s="241" t="s">
        <v>32</v>
      </c>
      <c r="AT26" s="241"/>
      <c r="AU26" s="241"/>
      <c r="AV26" s="242"/>
    </row>
    <row r="27" spans="2:48" ht="24.75" customHeight="1">
      <c r="B27" s="210" t="s">
        <v>7</v>
      </c>
      <c r="C27" s="211"/>
      <c r="D27" s="211"/>
      <c r="E27" s="211"/>
      <c r="F27" s="211"/>
      <c r="G27" s="211"/>
      <c r="H27" s="211"/>
      <c r="I27" s="211"/>
      <c r="J27" s="211"/>
      <c r="K27" s="211"/>
      <c r="L27" s="211"/>
      <c r="M27" s="211"/>
      <c r="N27" s="212"/>
      <c r="O27" s="216" t="s">
        <v>12</v>
      </c>
      <c r="P27" s="217"/>
      <c r="Q27" s="217"/>
      <c r="R27" s="217"/>
      <c r="S27" s="218" t="e">
        <f>IF(VLOOKUP($AY$2,Data,34,FALSE)=0,"-",VLOOKUP($AY$2,Data,34,FALSE))</f>
        <v>#REF!</v>
      </c>
      <c r="T27" s="218"/>
      <c r="U27" s="218"/>
      <c r="V27" s="218"/>
      <c r="W27" s="218"/>
      <c r="X27" s="218"/>
      <c r="Y27" s="218"/>
      <c r="Z27" s="218"/>
      <c r="AA27" s="218"/>
      <c r="AB27" s="214" t="s">
        <v>29</v>
      </c>
      <c r="AC27" s="214"/>
      <c r="AD27" s="214"/>
      <c r="AE27" s="215"/>
      <c r="AF27" s="216" t="s">
        <v>13</v>
      </c>
      <c r="AG27" s="217"/>
      <c r="AH27" s="217"/>
      <c r="AI27" s="217"/>
      <c r="AJ27" s="218" t="e">
        <f>IF(VLOOKUP($AY$2,Data,33,FALSE)=0,"-",VLOOKUP($AY$2,Data,33,FALSE))</f>
        <v>#REF!</v>
      </c>
      <c r="AK27" s="218"/>
      <c r="AL27" s="218"/>
      <c r="AM27" s="218"/>
      <c r="AN27" s="218"/>
      <c r="AO27" s="218"/>
      <c r="AP27" s="218"/>
      <c r="AQ27" s="218"/>
      <c r="AR27" s="218"/>
      <c r="AS27" s="214" t="s">
        <v>30</v>
      </c>
      <c r="AT27" s="214"/>
      <c r="AU27" s="214"/>
      <c r="AV27" s="215"/>
    </row>
    <row r="28" spans="2:48" ht="24.75" customHeight="1">
      <c r="B28" s="210" t="s">
        <v>14</v>
      </c>
      <c r="C28" s="211"/>
      <c r="D28" s="211"/>
      <c r="E28" s="211"/>
      <c r="F28" s="211"/>
      <c r="G28" s="211"/>
      <c r="H28" s="211"/>
      <c r="I28" s="211"/>
      <c r="J28" s="211"/>
      <c r="K28" s="211"/>
      <c r="L28" s="211"/>
      <c r="M28" s="211"/>
      <c r="N28" s="212"/>
      <c r="O28" s="216" t="s">
        <v>12</v>
      </c>
      <c r="P28" s="217"/>
      <c r="Q28" s="217"/>
      <c r="R28" s="217"/>
      <c r="S28" s="218" t="e">
        <f>IF(VLOOKUP($AY$2,Data,38,FALSE)=0,"-",VLOOKUP($AY$2,Data,38,FALSE))</f>
        <v>#REF!</v>
      </c>
      <c r="T28" s="218"/>
      <c r="U28" s="218"/>
      <c r="V28" s="218"/>
      <c r="W28" s="218"/>
      <c r="X28" s="218"/>
      <c r="Y28" s="218"/>
      <c r="Z28" s="218"/>
      <c r="AA28" s="218"/>
      <c r="AB28" s="214" t="s">
        <v>33</v>
      </c>
      <c r="AC28" s="214"/>
      <c r="AD28" s="214"/>
      <c r="AE28" s="215"/>
      <c r="AF28" s="216" t="s">
        <v>13</v>
      </c>
      <c r="AG28" s="217"/>
      <c r="AH28" s="217"/>
      <c r="AI28" s="217"/>
      <c r="AJ28" s="218" t="e">
        <f>IF(VLOOKUP($AY$2,Data,35,FALSE)=0,"-",VLOOKUP($AY$2,Data,35,FALSE))</f>
        <v>#REF!</v>
      </c>
      <c r="AK28" s="218"/>
      <c r="AL28" s="218"/>
      <c r="AM28" s="218"/>
      <c r="AN28" s="218"/>
      <c r="AO28" s="218"/>
      <c r="AP28" s="218"/>
      <c r="AQ28" s="218"/>
      <c r="AR28" s="218"/>
      <c r="AS28" s="214" t="s">
        <v>34</v>
      </c>
      <c r="AT28" s="214"/>
      <c r="AU28" s="214"/>
      <c r="AV28" s="215"/>
    </row>
    <row r="29" spans="2:48" ht="24.75" customHeight="1">
      <c r="B29" s="210" t="s">
        <v>15</v>
      </c>
      <c r="C29" s="211"/>
      <c r="D29" s="211"/>
      <c r="E29" s="211"/>
      <c r="F29" s="211"/>
      <c r="G29" s="211"/>
      <c r="H29" s="211"/>
      <c r="I29" s="211"/>
      <c r="J29" s="211"/>
      <c r="K29" s="211"/>
      <c r="L29" s="211"/>
      <c r="M29" s="211"/>
      <c r="N29" s="212"/>
      <c r="O29" s="216" t="s">
        <v>12</v>
      </c>
      <c r="P29" s="217"/>
      <c r="Q29" s="217"/>
      <c r="R29" s="217"/>
      <c r="S29" s="218" t="e">
        <f>IF(VLOOKUP($AY$2,Data,39,FALSE)=0,"-",VLOOKUP($AY$2,Data,39,FALSE))</f>
        <v>#REF!</v>
      </c>
      <c r="T29" s="218"/>
      <c r="U29" s="218"/>
      <c r="V29" s="218"/>
      <c r="W29" s="218"/>
      <c r="X29" s="218"/>
      <c r="Y29" s="218"/>
      <c r="Z29" s="218"/>
      <c r="AA29" s="218"/>
      <c r="AB29" s="214" t="s">
        <v>29</v>
      </c>
      <c r="AC29" s="214"/>
      <c r="AD29" s="214"/>
      <c r="AE29" s="215"/>
      <c r="AF29" s="216" t="s">
        <v>13</v>
      </c>
      <c r="AG29" s="217"/>
      <c r="AH29" s="217"/>
      <c r="AI29" s="217"/>
      <c r="AJ29" s="218" t="e">
        <f>IF(VLOOKUP($AY$2,Data,36,FALSE)=0,"-",VLOOKUP($AY$2,Data,36,FALSE))</f>
        <v>#REF!</v>
      </c>
      <c r="AK29" s="218"/>
      <c r="AL29" s="218"/>
      <c r="AM29" s="218"/>
      <c r="AN29" s="218"/>
      <c r="AO29" s="218"/>
      <c r="AP29" s="218"/>
      <c r="AQ29" s="218"/>
      <c r="AR29" s="218"/>
      <c r="AS29" s="214" t="s">
        <v>30</v>
      </c>
      <c r="AT29" s="214"/>
      <c r="AU29" s="214"/>
      <c r="AV29" s="215"/>
    </row>
    <row r="30" spans="2:48" ht="24.75" customHeight="1">
      <c r="B30" s="199" t="s">
        <v>18</v>
      </c>
      <c r="C30" s="200"/>
      <c r="D30" s="200"/>
      <c r="E30" s="200"/>
      <c r="F30" s="200"/>
      <c r="G30" s="200"/>
      <c r="H30" s="200"/>
      <c r="I30" s="200"/>
      <c r="J30" s="200"/>
      <c r="K30" s="200"/>
      <c r="L30" s="200"/>
      <c r="M30" s="200"/>
      <c r="N30" s="201"/>
      <c r="O30" s="168" t="s">
        <v>12</v>
      </c>
      <c r="P30" s="169"/>
      <c r="Q30" s="169"/>
      <c r="R30" s="169"/>
      <c r="S30" s="249" t="e">
        <f>IF(VLOOKUP($AY$2,Data,40,FALSE)=0,"-",VLOOKUP($AY$2,Data,40,FALSE))</f>
        <v>#REF!</v>
      </c>
      <c r="T30" s="249"/>
      <c r="U30" s="249"/>
      <c r="V30" s="249"/>
      <c r="W30" s="249"/>
      <c r="X30" s="249"/>
      <c r="Y30" s="249"/>
      <c r="Z30" s="249"/>
      <c r="AA30" s="249"/>
      <c r="AB30" s="166" t="s">
        <v>29</v>
      </c>
      <c r="AC30" s="166"/>
      <c r="AD30" s="166"/>
      <c r="AE30" s="167"/>
      <c r="AF30" s="168" t="s">
        <v>13</v>
      </c>
      <c r="AG30" s="169"/>
      <c r="AH30" s="169"/>
      <c r="AI30" s="169"/>
      <c r="AJ30" s="249" t="e">
        <f>IF(VLOOKUP($AY$2,Data,37,FALSE)=0,"-",VLOOKUP($AY$2,Data,37,FALSE))</f>
        <v>#REF!</v>
      </c>
      <c r="AK30" s="249"/>
      <c r="AL30" s="249"/>
      <c r="AM30" s="249"/>
      <c r="AN30" s="249"/>
      <c r="AO30" s="249"/>
      <c r="AP30" s="249"/>
      <c r="AQ30" s="249"/>
      <c r="AR30" s="249"/>
      <c r="AS30" s="166" t="s">
        <v>30</v>
      </c>
      <c r="AT30" s="166"/>
      <c r="AU30" s="166"/>
      <c r="AV30" s="167"/>
    </row>
    <row r="31" spans="2:48" ht="33.75" customHeight="1">
      <c r="B31" s="199" t="s">
        <v>16</v>
      </c>
      <c r="C31" s="200"/>
      <c r="D31" s="200"/>
      <c r="E31" s="200"/>
      <c r="F31" s="200"/>
      <c r="G31" s="200"/>
      <c r="H31" s="200"/>
      <c r="I31" s="200"/>
      <c r="J31" s="200"/>
      <c r="K31" s="200"/>
      <c r="L31" s="200"/>
      <c r="M31" s="200"/>
      <c r="N31" s="201"/>
      <c r="O31" s="310" t="e">
        <f>IF(VLOOKUP($AY$2,Data,41,FALSE)=0,"-",VLOOKUP($AY$2,Data,41,FALSE))</f>
        <v>#REF!</v>
      </c>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c r="AP31" s="311"/>
      <c r="AQ31" s="311"/>
      <c r="AR31" s="311"/>
      <c r="AS31" s="311"/>
      <c r="AT31" s="311"/>
      <c r="AU31" s="311"/>
      <c r="AV31" s="312"/>
    </row>
    <row r="32" spans="2:48" ht="21.75" customHeight="1">
      <c r="B32" s="210" t="s">
        <v>8</v>
      </c>
      <c r="C32" s="211"/>
      <c r="D32" s="211"/>
      <c r="E32" s="211"/>
      <c r="F32" s="211"/>
      <c r="G32" s="211"/>
      <c r="H32" s="211"/>
      <c r="I32" s="211"/>
      <c r="J32" s="211"/>
      <c r="K32" s="211"/>
      <c r="L32" s="211"/>
      <c r="M32" s="211"/>
      <c r="N32" s="212"/>
      <c r="O32" s="310" t="e">
        <f>IF(VLOOKUP($AY$2,Data,42,FALSE)=0,"-",VLOOKUP($AY$2,Data,42,FALSE))</f>
        <v>#REF!</v>
      </c>
      <c r="P32" s="311"/>
      <c r="Q32" s="311"/>
      <c r="R32" s="311"/>
      <c r="S32" s="311"/>
      <c r="T32" s="311"/>
      <c r="U32" s="311"/>
      <c r="V32" s="311"/>
      <c r="W32" s="311"/>
      <c r="X32" s="311"/>
      <c r="Y32" s="311"/>
      <c r="Z32" s="311"/>
      <c r="AA32" s="311"/>
      <c r="AB32" s="311"/>
      <c r="AC32" s="311"/>
      <c r="AD32" s="311"/>
      <c r="AE32" s="311"/>
      <c r="AF32" s="311"/>
      <c r="AG32" s="311"/>
      <c r="AH32" s="311"/>
      <c r="AI32" s="311"/>
      <c r="AJ32" s="311"/>
      <c r="AK32" s="311"/>
      <c r="AL32" s="311"/>
      <c r="AM32" s="311"/>
      <c r="AN32" s="311"/>
      <c r="AO32" s="311"/>
      <c r="AP32" s="311"/>
      <c r="AQ32" s="311"/>
      <c r="AR32" s="311"/>
      <c r="AS32" s="311"/>
      <c r="AT32" s="311"/>
      <c r="AU32" s="311"/>
      <c r="AV32" s="312"/>
    </row>
    <row r="33" spans="2:48" ht="18.600000000000001" customHeight="1">
      <c r="B33" s="176" t="s">
        <v>2</v>
      </c>
      <c r="C33" s="202"/>
      <c r="D33" s="202"/>
      <c r="E33" s="202"/>
      <c r="F33" s="202"/>
      <c r="G33" s="202"/>
      <c r="H33" s="202"/>
      <c r="I33" s="202"/>
      <c r="J33" s="202"/>
      <c r="K33" s="202"/>
      <c r="L33" s="202"/>
      <c r="M33" s="202"/>
      <c r="N33" s="203"/>
      <c r="O33" s="182" t="s">
        <v>27</v>
      </c>
      <c r="P33" s="183"/>
      <c r="Q33" s="183"/>
      <c r="R33" s="183"/>
      <c r="S33" s="183"/>
      <c r="T33" s="183"/>
      <c r="U33" s="183"/>
      <c r="V33" s="184"/>
      <c r="W33" s="319" t="e">
        <f>VLOOKUP($AY$2,Data,43,FALSE)</f>
        <v>#REF!</v>
      </c>
      <c r="X33" s="320"/>
      <c r="Y33" s="320"/>
      <c r="Z33" s="320"/>
      <c r="AA33" s="320"/>
      <c r="AB33" s="320"/>
      <c r="AC33" s="320"/>
      <c r="AD33" s="320"/>
      <c r="AE33" s="321"/>
      <c r="AF33" s="185" t="s">
        <v>28</v>
      </c>
      <c r="AG33" s="183"/>
      <c r="AH33" s="183"/>
      <c r="AI33" s="183"/>
      <c r="AJ33" s="183"/>
      <c r="AK33" s="183"/>
      <c r="AL33" s="183"/>
      <c r="AM33" s="184"/>
      <c r="AN33" s="319" t="e">
        <f>VLOOKUP($AY$2,Data,44,FALSE)</f>
        <v>#REF!</v>
      </c>
      <c r="AO33" s="320"/>
      <c r="AP33" s="320"/>
      <c r="AQ33" s="320"/>
      <c r="AR33" s="320"/>
      <c r="AS33" s="320"/>
      <c r="AT33" s="320"/>
      <c r="AU33" s="320"/>
      <c r="AV33" s="322"/>
    </row>
    <row r="34" spans="2:48" ht="18.600000000000001" customHeight="1">
      <c r="B34" s="204"/>
      <c r="C34" s="205"/>
      <c r="D34" s="205"/>
      <c r="E34" s="205"/>
      <c r="F34" s="205"/>
      <c r="G34" s="205"/>
      <c r="H34" s="205"/>
      <c r="I34" s="205"/>
      <c r="J34" s="205"/>
      <c r="K34" s="205"/>
      <c r="L34" s="205"/>
      <c r="M34" s="205"/>
      <c r="N34" s="206"/>
      <c r="O34" s="186" t="s">
        <v>0</v>
      </c>
      <c r="P34" s="187"/>
      <c r="Q34" s="187"/>
      <c r="R34" s="187"/>
      <c r="S34" s="187"/>
      <c r="T34" s="187"/>
      <c r="U34" s="187"/>
      <c r="V34" s="188"/>
      <c r="W34" s="313" t="e">
        <f>VLOOKUP($AY$2,Data,45,FALSE)</f>
        <v>#REF!</v>
      </c>
      <c r="X34" s="314"/>
      <c r="Y34" s="314"/>
      <c r="Z34" s="314"/>
      <c r="AA34" s="314"/>
      <c r="AB34" s="314"/>
      <c r="AC34" s="314"/>
      <c r="AD34" s="314"/>
      <c r="AE34" s="314"/>
      <c r="AF34" s="314"/>
      <c r="AG34" s="314"/>
      <c r="AH34" s="314"/>
      <c r="AI34" s="314"/>
      <c r="AJ34" s="314"/>
      <c r="AK34" s="314"/>
      <c r="AL34" s="314"/>
      <c r="AM34" s="314"/>
      <c r="AN34" s="314"/>
      <c r="AO34" s="314"/>
      <c r="AP34" s="314"/>
      <c r="AQ34" s="314"/>
      <c r="AR34" s="314"/>
      <c r="AS34" s="314"/>
      <c r="AT34" s="314"/>
      <c r="AU34" s="314"/>
      <c r="AV34" s="315"/>
    </row>
    <row r="35" spans="2:48" ht="18.600000000000001" customHeight="1">
      <c r="B35" s="176" t="s">
        <v>3</v>
      </c>
      <c r="C35" s="177"/>
      <c r="D35" s="177"/>
      <c r="E35" s="177"/>
      <c r="F35" s="177"/>
      <c r="G35" s="177"/>
      <c r="H35" s="177"/>
      <c r="I35" s="177"/>
      <c r="J35" s="177"/>
      <c r="K35" s="177"/>
      <c r="L35" s="177"/>
      <c r="M35" s="177"/>
      <c r="N35" s="178"/>
      <c r="O35" s="182" t="s">
        <v>27</v>
      </c>
      <c r="P35" s="183"/>
      <c r="Q35" s="183"/>
      <c r="R35" s="183"/>
      <c r="S35" s="183"/>
      <c r="T35" s="183"/>
      <c r="U35" s="183"/>
      <c r="V35" s="184"/>
      <c r="W35" s="319" t="e">
        <f>VLOOKUP($AY$2,Data,46,FALSE)</f>
        <v>#REF!</v>
      </c>
      <c r="X35" s="320"/>
      <c r="Y35" s="320"/>
      <c r="Z35" s="320"/>
      <c r="AA35" s="320"/>
      <c r="AB35" s="320"/>
      <c r="AC35" s="320"/>
      <c r="AD35" s="320"/>
      <c r="AE35" s="321"/>
      <c r="AF35" s="185" t="s">
        <v>28</v>
      </c>
      <c r="AG35" s="183"/>
      <c r="AH35" s="183"/>
      <c r="AI35" s="183"/>
      <c r="AJ35" s="183"/>
      <c r="AK35" s="183"/>
      <c r="AL35" s="183"/>
      <c r="AM35" s="184"/>
      <c r="AN35" s="319" t="e">
        <f>VLOOKUP($AY$2,Data,47,FALSE)</f>
        <v>#REF!</v>
      </c>
      <c r="AO35" s="320"/>
      <c r="AP35" s="320"/>
      <c r="AQ35" s="320"/>
      <c r="AR35" s="320"/>
      <c r="AS35" s="320"/>
      <c r="AT35" s="320"/>
      <c r="AU35" s="320"/>
      <c r="AV35" s="322"/>
    </row>
    <row r="36" spans="2:48" ht="18.600000000000001" customHeight="1">
      <c r="B36" s="179"/>
      <c r="C36" s="180"/>
      <c r="D36" s="180"/>
      <c r="E36" s="180"/>
      <c r="F36" s="180"/>
      <c r="G36" s="180"/>
      <c r="H36" s="180"/>
      <c r="I36" s="180"/>
      <c r="J36" s="180"/>
      <c r="K36" s="180"/>
      <c r="L36" s="180"/>
      <c r="M36" s="180"/>
      <c r="N36" s="181"/>
      <c r="O36" s="186" t="s">
        <v>0</v>
      </c>
      <c r="P36" s="187"/>
      <c r="Q36" s="187"/>
      <c r="R36" s="187"/>
      <c r="S36" s="187"/>
      <c r="T36" s="187"/>
      <c r="U36" s="187"/>
      <c r="V36" s="188"/>
      <c r="W36" s="313" t="e">
        <f>VLOOKUP($AY$2,Data,48,FALSE)</f>
        <v>#REF!</v>
      </c>
      <c r="X36" s="314"/>
      <c r="Y36" s="314"/>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5"/>
    </row>
    <row r="37" spans="2:48" ht="18.600000000000001" customHeight="1">
      <c r="B37" s="192" t="s">
        <v>1</v>
      </c>
      <c r="C37" s="177"/>
      <c r="D37" s="177"/>
      <c r="E37" s="177"/>
      <c r="F37" s="177"/>
      <c r="G37" s="177"/>
      <c r="H37" s="177"/>
      <c r="I37" s="177"/>
      <c r="J37" s="177"/>
      <c r="K37" s="177"/>
      <c r="L37" s="177"/>
      <c r="M37" s="177"/>
      <c r="N37" s="178"/>
      <c r="O37" s="316" t="e">
        <f>VLOOKUP($AY$2,Data,49,FALSE)</f>
        <v>#REF!</v>
      </c>
      <c r="P37" s="317"/>
      <c r="Q37" s="317"/>
      <c r="R37" s="317"/>
      <c r="S37" s="317"/>
      <c r="T37" s="317"/>
      <c r="U37" s="317"/>
      <c r="V37" s="317"/>
      <c r="W37" s="317"/>
      <c r="X37" s="317"/>
      <c r="Y37" s="317"/>
      <c r="Z37" s="317"/>
      <c r="AA37" s="317"/>
      <c r="AB37" s="317"/>
      <c r="AC37" s="317"/>
      <c r="AD37" s="317"/>
      <c r="AE37" s="317"/>
      <c r="AF37" s="317"/>
      <c r="AG37" s="317"/>
      <c r="AH37" s="317"/>
      <c r="AI37" s="317"/>
      <c r="AJ37" s="317"/>
      <c r="AK37" s="317"/>
      <c r="AL37" s="317"/>
      <c r="AM37" s="317"/>
      <c r="AN37" s="317"/>
      <c r="AO37" s="317"/>
      <c r="AP37" s="317"/>
      <c r="AQ37" s="317"/>
      <c r="AR37" s="317"/>
      <c r="AS37" s="317"/>
      <c r="AT37" s="317"/>
      <c r="AU37" s="317"/>
      <c r="AV37" s="318"/>
    </row>
    <row r="38" spans="2:48" ht="18.600000000000001" customHeight="1">
      <c r="B38" s="193"/>
      <c r="C38" s="194"/>
      <c r="D38" s="194"/>
      <c r="E38" s="194"/>
      <c r="F38" s="194"/>
      <c r="G38" s="194"/>
      <c r="H38" s="194"/>
      <c r="I38" s="194"/>
      <c r="J38" s="194"/>
      <c r="K38" s="194"/>
      <c r="L38" s="194"/>
      <c r="M38" s="194"/>
      <c r="N38" s="195"/>
      <c r="O38" s="160"/>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2"/>
    </row>
    <row r="39" spans="2:48" ht="18.600000000000001" customHeight="1">
      <c r="B39" s="193"/>
      <c r="C39" s="194"/>
      <c r="D39" s="194"/>
      <c r="E39" s="194"/>
      <c r="F39" s="194"/>
      <c r="G39" s="194"/>
      <c r="H39" s="194"/>
      <c r="I39" s="194"/>
      <c r="J39" s="194"/>
      <c r="K39" s="194"/>
      <c r="L39" s="194"/>
      <c r="M39" s="194"/>
      <c r="N39" s="195"/>
      <c r="O39" s="163"/>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5"/>
    </row>
    <row r="40" spans="2:48" ht="18.600000000000001" customHeight="1">
      <c r="B40" s="193"/>
      <c r="C40" s="194"/>
      <c r="D40" s="194"/>
      <c r="E40" s="194"/>
      <c r="F40" s="194"/>
      <c r="G40" s="194"/>
      <c r="H40" s="194"/>
      <c r="I40" s="194"/>
      <c r="J40" s="194"/>
      <c r="K40" s="194"/>
      <c r="L40" s="194"/>
      <c r="M40" s="194"/>
      <c r="N40" s="195"/>
      <c r="O40" s="163"/>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5"/>
    </row>
    <row r="41" spans="2:48" ht="18.600000000000001" customHeight="1">
      <c r="B41" s="193"/>
      <c r="C41" s="194"/>
      <c r="D41" s="194"/>
      <c r="E41" s="194"/>
      <c r="F41" s="194"/>
      <c r="G41" s="194"/>
      <c r="H41" s="194"/>
      <c r="I41" s="194"/>
      <c r="J41" s="194"/>
      <c r="K41" s="194"/>
      <c r="L41" s="194"/>
      <c r="M41" s="194"/>
      <c r="N41" s="195"/>
      <c r="O41" s="171"/>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3"/>
    </row>
    <row r="42" spans="2:48" ht="18.600000000000001" customHeight="1">
      <c r="B42" s="174" t="s">
        <v>20</v>
      </c>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row>
    <row r="43" spans="2:48" ht="18.600000000000001" customHeight="1">
      <c r="B43" s="175" t="s">
        <v>48</v>
      </c>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row>
  </sheetData>
  <mergeCells count="154">
    <mergeCell ref="O6:AV6"/>
    <mergeCell ref="AK17:AQ17"/>
    <mergeCell ref="S25:AA25"/>
    <mergeCell ref="AF22:AI22"/>
    <mergeCell ref="AB24:AE24"/>
    <mergeCell ref="B6:N6"/>
    <mergeCell ref="O16:R16"/>
    <mergeCell ref="O17:R17"/>
    <mergeCell ref="AB18:AE18"/>
    <mergeCell ref="AS16:AV16"/>
    <mergeCell ref="B21:G23"/>
    <mergeCell ref="O23:R23"/>
    <mergeCell ref="S23:AA23"/>
    <mergeCell ref="AB21:AE21"/>
    <mergeCell ref="AB22:AE22"/>
    <mergeCell ref="AJ23:AR23"/>
    <mergeCell ref="AJ24:AR24"/>
    <mergeCell ref="AS25:AV25"/>
    <mergeCell ref="AS23:AV23"/>
    <mergeCell ref="B24:G26"/>
    <mergeCell ref="S15:AA15"/>
    <mergeCell ref="O15:R15"/>
    <mergeCell ref="H20:N20"/>
    <mergeCell ref="AJ15:AR15"/>
    <mergeCell ref="O31:AV31"/>
    <mergeCell ref="AB23:AE23"/>
    <mergeCell ref="AS22:AV22"/>
    <mergeCell ref="AS26:AV26"/>
    <mergeCell ref="H23:N23"/>
    <mergeCell ref="H26:N26"/>
    <mergeCell ref="S24:AA24"/>
    <mergeCell ref="H24:N24"/>
    <mergeCell ref="O22:R22"/>
    <mergeCell ref="O26:R26"/>
    <mergeCell ref="S30:AA30"/>
    <mergeCell ref="AJ26:AR26"/>
    <mergeCell ref="AF29:AI29"/>
    <mergeCell ref="AB27:AE27"/>
    <mergeCell ref="AB28:AE28"/>
    <mergeCell ref="AB29:AE29"/>
    <mergeCell ref="AS28:AV28"/>
    <mergeCell ref="O25:R25"/>
    <mergeCell ref="B32:N32"/>
    <mergeCell ref="S29:AA29"/>
    <mergeCell ref="AB26:AE26"/>
    <mergeCell ref="AF18:AI18"/>
    <mergeCell ref="AF19:AI19"/>
    <mergeCell ref="O36:V36"/>
    <mergeCell ref="O35:V35"/>
    <mergeCell ref="AF28:AI28"/>
    <mergeCell ref="O32:AV32"/>
    <mergeCell ref="AS30:AV30"/>
    <mergeCell ref="AN35:AV35"/>
    <mergeCell ref="AF23:AI23"/>
    <mergeCell ref="W36:AV36"/>
    <mergeCell ref="AS21:AV21"/>
    <mergeCell ref="AF20:AI20"/>
    <mergeCell ref="AF21:AI21"/>
    <mergeCell ref="AS19:AV19"/>
    <mergeCell ref="AS20:AV20"/>
    <mergeCell ref="AJ20:AR20"/>
    <mergeCell ref="AJ21:AR21"/>
    <mergeCell ref="AS24:AV24"/>
    <mergeCell ref="B27:N27"/>
    <mergeCell ref="AF26:AI26"/>
    <mergeCell ref="B31:N31"/>
    <mergeCell ref="AB20:AE20"/>
    <mergeCell ref="B28:N28"/>
    <mergeCell ref="B29:N29"/>
    <mergeCell ref="AJ25:AR25"/>
    <mergeCell ref="AJ28:AR28"/>
    <mergeCell ref="B30:N30"/>
    <mergeCell ref="O24:R24"/>
    <mergeCell ref="AF24:AI24"/>
    <mergeCell ref="AF25:AI25"/>
    <mergeCell ref="AF27:AI27"/>
    <mergeCell ref="AJ27:AR27"/>
    <mergeCell ref="AF30:AI30"/>
    <mergeCell ref="AB30:AE30"/>
    <mergeCell ref="AJ30:AR30"/>
    <mergeCell ref="S28:AA28"/>
    <mergeCell ref="O27:R27"/>
    <mergeCell ref="AB25:AE25"/>
    <mergeCell ref="O28:R28"/>
    <mergeCell ref="O29:R29"/>
    <mergeCell ref="O30:R30"/>
    <mergeCell ref="O20:R20"/>
    <mergeCell ref="O21:R21"/>
    <mergeCell ref="B43:AV43"/>
    <mergeCell ref="W34:AV34"/>
    <mergeCell ref="B33:N34"/>
    <mergeCell ref="B42:AV42"/>
    <mergeCell ref="B35:N36"/>
    <mergeCell ref="O37:AV37"/>
    <mergeCell ref="O39:AV39"/>
    <mergeCell ref="O33:V33"/>
    <mergeCell ref="O34:V34"/>
    <mergeCell ref="AF35:AM35"/>
    <mergeCell ref="W33:AE33"/>
    <mergeCell ref="AN33:AV33"/>
    <mergeCell ref="W35:AE35"/>
    <mergeCell ref="AF33:AM33"/>
    <mergeCell ref="O41:AV41"/>
    <mergeCell ref="B37:N41"/>
    <mergeCell ref="O40:AV40"/>
    <mergeCell ref="O38:AV38"/>
    <mergeCell ref="AB19:AE19"/>
    <mergeCell ref="B11:N12"/>
    <mergeCell ref="O11:AV12"/>
    <mergeCell ref="S20:AA20"/>
    <mergeCell ref="AS27:AV27"/>
    <mergeCell ref="S26:AA26"/>
    <mergeCell ref="S27:AA27"/>
    <mergeCell ref="AJ29:AR29"/>
    <mergeCell ref="H19:N19"/>
    <mergeCell ref="AS15:AV15"/>
    <mergeCell ref="AF15:AI15"/>
    <mergeCell ref="AF16:AI16"/>
    <mergeCell ref="AF17:AI17"/>
    <mergeCell ref="AB16:AE16"/>
    <mergeCell ref="H22:N22"/>
    <mergeCell ref="AS18:AV18"/>
    <mergeCell ref="AJ18:AR18"/>
    <mergeCell ref="S21:AA21"/>
    <mergeCell ref="AJ22:AR22"/>
    <mergeCell ref="H21:N21"/>
    <mergeCell ref="AJ16:AR16"/>
    <mergeCell ref="H25:N25"/>
    <mergeCell ref="AS29:AV29"/>
    <mergeCell ref="S22:AA22"/>
    <mergeCell ref="O4:AV5"/>
    <mergeCell ref="H18:N18"/>
    <mergeCell ref="O18:R18"/>
    <mergeCell ref="H16:N16"/>
    <mergeCell ref="B2:AV2"/>
    <mergeCell ref="B7:N8"/>
    <mergeCell ref="B4:N5"/>
    <mergeCell ref="O7:AV8"/>
    <mergeCell ref="B9:N10"/>
    <mergeCell ref="AB15:AE15"/>
    <mergeCell ref="T17:Z17"/>
    <mergeCell ref="O9:AV10"/>
    <mergeCell ref="B15:G20"/>
    <mergeCell ref="O19:R19"/>
    <mergeCell ref="B13:N14"/>
    <mergeCell ref="O13:AV14"/>
    <mergeCell ref="S16:AA16"/>
    <mergeCell ref="S18:AA18"/>
    <mergeCell ref="H17:N17"/>
    <mergeCell ref="AS17:AV17"/>
    <mergeCell ref="AB17:AE17"/>
    <mergeCell ref="AJ19:AR19"/>
    <mergeCell ref="S19:AA19"/>
    <mergeCell ref="H15:N15"/>
  </mergeCells>
  <phoneticPr fontId="2"/>
  <printOptions horizontalCentered="1"/>
  <pageMargins left="0.39370078740157483" right="0.39370078740157483" top="0.41" bottom="0.26" header="0.35" footer="0.24"/>
  <pageSetup paperSize="9" scale="98"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Y43"/>
  <sheetViews>
    <sheetView view="pageBreakPreview" zoomScale="75" zoomScaleNormal="100" workbookViewId="0">
      <selection activeCell="B7" sqref="B7:N8"/>
    </sheetView>
  </sheetViews>
  <sheetFormatPr defaultRowHeight="18.600000000000001" customHeight="1"/>
  <cols>
    <col min="1" max="1" width="2.125" style="1" customWidth="1"/>
    <col min="2" max="14" width="2.375" style="1" customWidth="1"/>
    <col min="15" max="47" width="2" style="1" customWidth="1"/>
    <col min="48" max="48" width="1.875" style="1" customWidth="1"/>
    <col min="49" max="49" width="2.125" style="1" customWidth="1"/>
    <col min="50" max="50" width="13.25" style="1" customWidth="1"/>
    <col min="51" max="51" width="2.75" style="1" customWidth="1"/>
    <col min="52" max="61" width="2.125" style="1" customWidth="1"/>
    <col min="62" max="16384" width="9" style="1"/>
  </cols>
  <sheetData>
    <row r="1" spans="2:51" ht="36.75" customHeight="1"/>
    <row r="2" spans="2:51" ht="18.600000000000001" customHeight="1">
      <c r="B2" s="289" t="s">
        <v>25</v>
      </c>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X2" s="11" t="s">
        <v>43</v>
      </c>
      <c r="AY2" s="12">
        <v>11</v>
      </c>
    </row>
    <row r="3" spans="2:51" ht="9.75" customHeight="1">
      <c r="AS3" s="3"/>
      <c r="AT3" s="3"/>
      <c r="AU3" s="3"/>
      <c r="AV3" s="2"/>
    </row>
    <row r="4" spans="2:51" ht="15.75" customHeight="1">
      <c r="B4" s="291" t="s">
        <v>110</v>
      </c>
      <c r="C4" s="292"/>
      <c r="D4" s="292"/>
      <c r="E4" s="292"/>
      <c r="F4" s="292"/>
      <c r="G4" s="292"/>
      <c r="H4" s="292"/>
      <c r="I4" s="292"/>
      <c r="J4" s="292"/>
      <c r="K4" s="292"/>
      <c r="L4" s="292"/>
      <c r="M4" s="292"/>
      <c r="N4" s="293"/>
      <c r="O4" s="291" t="e">
        <f>VLOOKUP($AY$2,Data,3,FALSE)</f>
        <v>#REF!</v>
      </c>
      <c r="P4" s="292"/>
      <c r="Q4" s="29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3"/>
    </row>
    <row r="5" spans="2:51" ht="15.75" customHeight="1">
      <c r="B5" s="294"/>
      <c r="C5" s="295"/>
      <c r="D5" s="295"/>
      <c r="E5" s="295"/>
      <c r="F5" s="295"/>
      <c r="G5" s="295"/>
      <c r="H5" s="295"/>
      <c r="I5" s="295"/>
      <c r="J5" s="295"/>
      <c r="K5" s="295"/>
      <c r="L5" s="295"/>
      <c r="M5" s="295"/>
      <c r="N5" s="296"/>
      <c r="O5" s="294"/>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6"/>
    </row>
    <row r="6" spans="2:51" ht="23.25" customHeight="1">
      <c r="B6" s="303" t="s">
        <v>23</v>
      </c>
      <c r="C6" s="304"/>
      <c r="D6" s="304"/>
      <c r="E6" s="304"/>
      <c r="F6" s="304"/>
      <c r="G6" s="304"/>
      <c r="H6" s="304"/>
      <c r="I6" s="304"/>
      <c r="J6" s="304"/>
      <c r="K6" s="304"/>
      <c r="L6" s="304"/>
      <c r="M6" s="304"/>
      <c r="N6" s="305"/>
      <c r="O6" s="307" t="e">
        <f>VLOOKUP($AY$2,Data,4,FALSE)</f>
        <v>#REF!</v>
      </c>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8"/>
      <c r="AS6" s="308"/>
      <c r="AT6" s="308"/>
      <c r="AU6" s="308"/>
      <c r="AV6" s="309"/>
    </row>
    <row r="7" spans="2:51" ht="18.600000000000001" customHeight="1">
      <c r="B7" s="176" t="s">
        <v>26</v>
      </c>
      <c r="C7" s="177"/>
      <c r="D7" s="177"/>
      <c r="E7" s="177"/>
      <c r="F7" s="177"/>
      <c r="G7" s="177"/>
      <c r="H7" s="177"/>
      <c r="I7" s="177"/>
      <c r="J7" s="177"/>
      <c r="K7" s="177"/>
      <c r="L7" s="177"/>
      <c r="M7" s="177"/>
      <c r="N7" s="178"/>
      <c r="O7" s="291" t="e">
        <f>VLOOKUP($AY$2,Data,5,FALSE)&amp;VLOOKUP($AY$2,Data,6,FALSE)</f>
        <v>#REF!</v>
      </c>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3"/>
    </row>
    <row r="8" spans="2:51" ht="18.600000000000001" customHeight="1">
      <c r="B8" s="179"/>
      <c r="C8" s="180"/>
      <c r="D8" s="180"/>
      <c r="E8" s="180"/>
      <c r="F8" s="180"/>
      <c r="G8" s="180"/>
      <c r="H8" s="180"/>
      <c r="I8" s="180"/>
      <c r="J8" s="180"/>
      <c r="K8" s="180"/>
      <c r="L8" s="180"/>
      <c r="M8" s="180"/>
      <c r="N8" s="181"/>
      <c r="O8" s="294"/>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6"/>
    </row>
    <row r="9" spans="2:51" ht="17.25" customHeight="1">
      <c r="B9" s="176" t="s">
        <v>24</v>
      </c>
      <c r="C9" s="177"/>
      <c r="D9" s="177"/>
      <c r="E9" s="177"/>
      <c r="F9" s="177"/>
      <c r="G9" s="177"/>
      <c r="H9" s="177"/>
      <c r="I9" s="177"/>
      <c r="J9" s="177"/>
      <c r="K9" s="177"/>
      <c r="L9" s="177"/>
      <c r="M9" s="177"/>
      <c r="N9" s="178"/>
      <c r="O9" s="291" t="e">
        <f>VLOOKUP($AY$2,Data,7,FALSE)</f>
        <v>#REF!</v>
      </c>
      <c r="P9" s="292"/>
      <c r="Q9" s="292"/>
      <c r="R9" s="292"/>
      <c r="S9" s="292"/>
      <c r="T9" s="292"/>
      <c r="U9" s="292"/>
      <c r="V9" s="292"/>
      <c r="W9" s="292"/>
      <c r="X9" s="292"/>
      <c r="Y9" s="292"/>
      <c r="Z9" s="292"/>
      <c r="AA9" s="292"/>
      <c r="AB9" s="292"/>
      <c r="AC9" s="292"/>
      <c r="AD9" s="292"/>
      <c r="AE9" s="292"/>
      <c r="AF9" s="292"/>
      <c r="AG9" s="292"/>
      <c r="AH9" s="292"/>
      <c r="AI9" s="292"/>
      <c r="AJ9" s="292"/>
      <c r="AK9" s="292"/>
      <c r="AL9" s="292"/>
      <c r="AM9" s="292"/>
      <c r="AN9" s="292"/>
      <c r="AO9" s="292"/>
      <c r="AP9" s="292"/>
      <c r="AQ9" s="292"/>
      <c r="AR9" s="292"/>
      <c r="AS9" s="292"/>
      <c r="AT9" s="292"/>
      <c r="AU9" s="292"/>
      <c r="AV9" s="293"/>
    </row>
    <row r="10" spans="2:51" ht="17.25" customHeight="1">
      <c r="B10" s="179"/>
      <c r="C10" s="180"/>
      <c r="D10" s="180"/>
      <c r="E10" s="180"/>
      <c r="F10" s="180"/>
      <c r="G10" s="180"/>
      <c r="H10" s="180"/>
      <c r="I10" s="180"/>
      <c r="J10" s="180"/>
      <c r="K10" s="180"/>
      <c r="L10" s="180"/>
      <c r="M10" s="180"/>
      <c r="N10" s="181"/>
      <c r="O10" s="294"/>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6"/>
    </row>
    <row r="11" spans="2:51" ht="15.75" customHeight="1">
      <c r="B11" s="192" t="s">
        <v>111</v>
      </c>
      <c r="C11" s="177"/>
      <c r="D11" s="177"/>
      <c r="E11" s="177"/>
      <c r="F11" s="177"/>
      <c r="G11" s="177"/>
      <c r="H11" s="177"/>
      <c r="I11" s="177"/>
      <c r="J11" s="177"/>
      <c r="K11" s="177"/>
      <c r="L11" s="177"/>
      <c r="M11" s="177"/>
      <c r="N11" s="178"/>
      <c r="O11" s="323" t="e">
        <f>VLOOKUP($AY$2,Data,8,FALSE)</f>
        <v>#REF!</v>
      </c>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5"/>
    </row>
    <row r="12" spans="2:51" ht="15.75" customHeight="1">
      <c r="B12" s="179"/>
      <c r="C12" s="180"/>
      <c r="D12" s="180"/>
      <c r="E12" s="180"/>
      <c r="F12" s="180"/>
      <c r="G12" s="180"/>
      <c r="H12" s="180"/>
      <c r="I12" s="180"/>
      <c r="J12" s="180"/>
      <c r="K12" s="180"/>
      <c r="L12" s="180"/>
      <c r="M12" s="180"/>
      <c r="N12" s="181"/>
      <c r="O12" s="326"/>
      <c r="P12" s="327"/>
      <c r="Q12" s="327"/>
      <c r="R12" s="327"/>
      <c r="S12" s="327"/>
      <c r="T12" s="327"/>
      <c r="U12" s="327"/>
      <c r="V12" s="327"/>
      <c r="W12" s="327"/>
      <c r="X12" s="327"/>
      <c r="Y12" s="327"/>
      <c r="Z12" s="327"/>
      <c r="AA12" s="327"/>
      <c r="AB12" s="327"/>
      <c r="AC12" s="327"/>
      <c r="AD12" s="327"/>
      <c r="AE12" s="327"/>
      <c r="AF12" s="327"/>
      <c r="AG12" s="327"/>
      <c r="AH12" s="327"/>
      <c r="AI12" s="327"/>
      <c r="AJ12" s="327"/>
      <c r="AK12" s="327"/>
      <c r="AL12" s="327"/>
      <c r="AM12" s="327"/>
      <c r="AN12" s="327"/>
      <c r="AO12" s="327"/>
      <c r="AP12" s="327"/>
      <c r="AQ12" s="327"/>
      <c r="AR12" s="327"/>
      <c r="AS12" s="327"/>
      <c r="AT12" s="327"/>
      <c r="AU12" s="327"/>
      <c r="AV12" s="328"/>
    </row>
    <row r="13" spans="2:51" ht="18.600000000000001" customHeight="1">
      <c r="B13" s="266" t="s">
        <v>114</v>
      </c>
      <c r="C13" s="267"/>
      <c r="D13" s="267"/>
      <c r="E13" s="267"/>
      <c r="F13" s="267"/>
      <c r="G13" s="267"/>
      <c r="H13" s="267"/>
      <c r="I13" s="267"/>
      <c r="J13" s="267"/>
      <c r="K13" s="267"/>
      <c r="L13" s="267"/>
      <c r="M13" s="267"/>
      <c r="N13" s="268"/>
      <c r="O13" s="272" t="e">
        <f>VLOOKUP($AY$2,Data,2,FALSE)</f>
        <v>#REF!</v>
      </c>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4"/>
    </row>
    <row r="14" spans="2:51" ht="18.600000000000001" customHeight="1">
      <c r="B14" s="269"/>
      <c r="C14" s="270"/>
      <c r="D14" s="270"/>
      <c r="E14" s="270"/>
      <c r="F14" s="270"/>
      <c r="G14" s="270"/>
      <c r="H14" s="270"/>
      <c r="I14" s="270"/>
      <c r="J14" s="270"/>
      <c r="K14" s="270"/>
      <c r="L14" s="270"/>
      <c r="M14" s="270"/>
      <c r="N14" s="271"/>
      <c r="O14" s="275"/>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7"/>
    </row>
    <row r="15" spans="2:51" ht="24.75" customHeight="1">
      <c r="B15" s="176" t="s">
        <v>9</v>
      </c>
      <c r="C15" s="177"/>
      <c r="D15" s="177"/>
      <c r="E15" s="177"/>
      <c r="F15" s="177"/>
      <c r="G15" s="260"/>
      <c r="H15" s="237" t="s">
        <v>4</v>
      </c>
      <c r="I15" s="238"/>
      <c r="J15" s="238"/>
      <c r="K15" s="238"/>
      <c r="L15" s="238"/>
      <c r="M15" s="238"/>
      <c r="N15" s="239"/>
      <c r="O15" s="168" t="s">
        <v>12</v>
      </c>
      <c r="P15" s="169"/>
      <c r="Q15" s="169"/>
      <c r="R15" s="169"/>
      <c r="S15" s="281" t="e">
        <f>IF(VLOOKUP($AY$2,Data,10,FALSE)=0,"-",VLOOKUP($AY$2,Data,10,FALSE))</f>
        <v>#REF!</v>
      </c>
      <c r="T15" s="281"/>
      <c r="U15" s="281"/>
      <c r="V15" s="281"/>
      <c r="W15" s="281"/>
      <c r="X15" s="281"/>
      <c r="Y15" s="281"/>
      <c r="Z15" s="281"/>
      <c r="AA15" s="281"/>
      <c r="AB15" s="281"/>
      <c r="AC15" s="281"/>
      <c r="AD15" s="281"/>
      <c r="AE15" s="282"/>
      <c r="AF15" s="168" t="s">
        <v>13</v>
      </c>
      <c r="AG15" s="169"/>
      <c r="AH15" s="169"/>
      <c r="AI15" s="169"/>
      <c r="AJ15" s="281" t="e">
        <f>IF(VLOOKUP($AY$2,Data,9,FALSE)=0,"-",VLOOKUP($AY$2,Data,9,FALSE))</f>
        <v>#REF!</v>
      </c>
      <c r="AK15" s="281"/>
      <c r="AL15" s="281"/>
      <c r="AM15" s="281"/>
      <c r="AN15" s="281"/>
      <c r="AO15" s="281"/>
      <c r="AP15" s="281"/>
      <c r="AQ15" s="281"/>
      <c r="AR15" s="281"/>
      <c r="AS15" s="281"/>
      <c r="AT15" s="281"/>
      <c r="AU15" s="281"/>
      <c r="AV15" s="282"/>
    </row>
    <row r="16" spans="2:51" ht="24.75" customHeight="1">
      <c r="B16" s="193"/>
      <c r="C16" s="194"/>
      <c r="D16" s="194"/>
      <c r="E16" s="194"/>
      <c r="F16" s="194"/>
      <c r="G16" s="261"/>
      <c r="H16" s="229" t="s">
        <v>5</v>
      </c>
      <c r="I16" s="230"/>
      <c r="J16" s="230"/>
      <c r="K16" s="230"/>
      <c r="L16" s="230"/>
      <c r="M16" s="230"/>
      <c r="N16" s="231"/>
      <c r="O16" s="232" t="s">
        <v>12</v>
      </c>
      <c r="P16" s="233"/>
      <c r="Q16" s="233"/>
      <c r="R16" s="233"/>
      <c r="S16" s="234" t="e">
        <f>IF(VLOOKUP($AY$2,Data,16,FALSE)=0,"-",VLOOKUP($AY$2,Data,16,FALSE))</f>
        <v>#REF!</v>
      </c>
      <c r="T16" s="234"/>
      <c r="U16" s="234"/>
      <c r="V16" s="234"/>
      <c r="W16" s="234"/>
      <c r="X16" s="234"/>
      <c r="Y16" s="234"/>
      <c r="Z16" s="234"/>
      <c r="AA16" s="234"/>
      <c r="AB16" s="235" t="s">
        <v>29</v>
      </c>
      <c r="AC16" s="235"/>
      <c r="AD16" s="235"/>
      <c r="AE16" s="236"/>
      <c r="AF16" s="232" t="s">
        <v>13</v>
      </c>
      <c r="AG16" s="233"/>
      <c r="AH16" s="233"/>
      <c r="AI16" s="233"/>
      <c r="AJ16" s="234" t="e">
        <f>IF(VLOOKUP($AY$2,Data,11,FALSE)=0,"-",VLOOKUP($AY$2,Data,11,FALSE))</f>
        <v>#REF!</v>
      </c>
      <c r="AK16" s="234"/>
      <c r="AL16" s="234"/>
      <c r="AM16" s="234"/>
      <c r="AN16" s="234"/>
      <c r="AO16" s="234"/>
      <c r="AP16" s="234"/>
      <c r="AQ16" s="234"/>
      <c r="AR16" s="234"/>
      <c r="AS16" s="235" t="s">
        <v>30</v>
      </c>
      <c r="AT16" s="235"/>
      <c r="AU16" s="235"/>
      <c r="AV16" s="236"/>
    </row>
    <row r="17" spans="2:48" ht="24.75" customHeight="1">
      <c r="B17" s="193"/>
      <c r="C17" s="194"/>
      <c r="D17" s="194"/>
      <c r="E17" s="194"/>
      <c r="F17" s="194"/>
      <c r="G17" s="261"/>
      <c r="H17" s="278" t="s">
        <v>19</v>
      </c>
      <c r="I17" s="279"/>
      <c r="J17" s="279"/>
      <c r="K17" s="279"/>
      <c r="L17" s="279"/>
      <c r="M17" s="279"/>
      <c r="N17" s="280"/>
      <c r="O17" s="244" t="s">
        <v>12</v>
      </c>
      <c r="P17" s="245"/>
      <c r="Q17" s="245"/>
      <c r="R17" s="245"/>
      <c r="S17" s="13" t="s">
        <v>44</v>
      </c>
      <c r="T17" s="306" t="e">
        <f>IF(VLOOKUP($AY$2,Data,17,FALSE)=0,"-",VLOOKUP($AY$2,Data,17,FALSE))</f>
        <v>#REF!</v>
      </c>
      <c r="U17" s="306"/>
      <c r="V17" s="306"/>
      <c r="W17" s="306"/>
      <c r="X17" s="306"/>
      <c r="Y17" s="306"/>
      <c r="Z17" s="306"/>
      <c r="AA17" s="13" t="s">
        <v>45</v>
      </c>
      <c r="AB17" s="235" t="s">
        <v>29</v>
      </c>
      <c r="AC17" s="235"/>
      <c r="AD17" s="235"/>
      <c r="AE17" s="236"/>
      <c r="AF17" s="244" t="s">
        <v>13</v>
      </c>
      <c r="AG17" s="245"/>
      <c r="AH17" s="245"/>
      <c r="AI17" s="245"/>
      <c r="AJ17" s="13" t="s">
        <v>46</v>
      </c>
      <c r="AK17" s="306" t="e">
        <f>IF(VLOOKUP($AY$2,Data,12,FALSE)=0,"-",VLOOKUP($AY$2,Data,12,FALSE))</f>
        <v>#REF!</v>
      </c>
      <c r="AL17" s="306"/>
      <c r="AM17" s="306"/>
      <c r="AN17" s="306"/>
      <c r="AO17" s="306"/>
      <c r="AP17" s="306"/>
      <c r="AQ17" s="306"/>
      <c r="AR17" s="13" t="s">
        <v>47</v>
      </c>
      <c r="AS17" s="235" t="s">
        <v>30</v>
      </c>
      <c r="AT17" s="235"/>
      <c r="AU17" s="235"/>
      <c r="AV17" s="236"/>
    </row>
    <row r="18" spans="2:48" ht="24.75" customHeight="1">
      <c r="B18" s="193"/>
      <c r="C18" s="194"/>
      <c r="D18" s="194"/>
      <c r="E18" s="194"/>
      <c r="F18" s="194"/>
      <c r="G18" s="261"/>
      <c r="H18" s="257" t="s">
        <v>6</v>
      </c>
      <c r="I18" s="258"/>
      <c r="J18" s="258"/>
      <c r="K18" s="258"/>
      <c r="L18" s="258"/>
      <c r="M18" s="258"/>
      <c r="N18" s="259"/>
      <c r="O18" s="244" t="s">
        <v>12</v>
      </c>
      <c r="P18" s="245"/>
      <c r="Q18" s="245"/>
      <c r="R18" s="245"/>
      <c r="S18" s="306" t="e">
        <f>IF(VLOOKUP($AY$2,Data,18,FALSE)=0,"-",VLOOKUP($AY$2,Data,18,FALSE))</f>
        <v>#REF!</v>
      </c>
      <c r="T18" s="306"/>
      <c r="U18" s="306"/>
      <c r="V18" s="306"/>
      <c r="W18" s="306"/>
      <c r="X18" s="306"/>
      <c r="Y18" s="306"/>
      <c r="Z18" s="306"/>
      <c r="AA18" s="306"/>
      <c r="AB18" s="253"/>
      <c r="AC18" s="253"/>
      <c r="AD18" s="253"/>
      <c r="AE18" s="254"/>
      <c r="AF18" s="244" t="s">
        <v>13</v>
      </c>
      <c r="AG18" s="245"/>
      <c r="AH18" s="245"/>
      <c r="AI18" s="245"/>
      <c r="AJ18" s="306" t="e">
        <f>IF(VLOOKUP($AY$2,Data,13,FALSE)=0,"-",VLOOKUP($AY$2,Data,13,FALSE))</f>
        <v>#REF!</v>
      </c>
      <c r="AK18" s="306"/>
      <c r="AL18" s="306"/>
      <c r="AM18" s="306"/>
      <c r="AN18" s="306"/>
      <c r="AO18" s="306"/>
      <c r="AP18" s="306"/>
      <c r="AQ18" s="306"/>
      <c r="AR18" s="306"/>
      <c r="AS18" s="253"/>
      <c r="AT18" s="253"/>
      <c r="AU18" s="253"/>
      <c r="AV18" s="254"/>
    </row>
    <row r="19" spans="2:48" ht="24.75" customHeight="1">
      <c r="B19" s="193"/>
      <c r="C19" s="194"/>
      <c r="D19" s="194"/>
      <c r="E19" s="194"/>
      <c r="F19" s="194"/>
      <c r="G19" s="261"/>
      <c r="H19" s="257" t="s">
        <v>112</v>
      </c>
      <c r="I19" s="258"/>
      <c r="J19" s="258"/>
      <c r="K19" s="258"/>
      <c r="L19" s="258"/>
      <c r="M19" s="258"/>
      <c r="N19" s="259"/>
      <c r="O19" s="244" t="s">
        <v>12</v>
      </c>
      <c r="P19" s="245"/>
      <c r="Q19" s="245"/>
      <c r="R19" s="245"/>
      <c r="S19" s="306" t="e">
        <f>IF(VLOOKUP($AY$2,Data,19,FALSE)=0,"-",VLOOKUP($AY$2,Data,19,FALSE))</f>
        <v>#REF!</v>
      </c>
      <c r="T19" s="306"/>
      <c r="U19" s="306"/>
      <c r="V19" s="306"/>
      <c r="W19" s="306"/>
      <c r="X19" s="306"/>
      <c r="Y19" s="306"/>
      <c r="Z19" s="306"/>
      <c r="AA19" s="306"/>
      <c r="AB19" s="255" t="s">
        <v>31</v>
      </c>
      <c r="AC19" s="255"/>
      <c r="AD19" s="255"/>
      <c r="AE19" s="256"/>
      <c r="AF19" s="244" t="s">
        <v>13</v>
      </c>
      <c r="AG19" s="245"/>
      <c r="AH19" s="245"/>
      <c r="AI19" s="245"/>
      <c r="AJ19" s="306" t="e">
        <f>IF(VLOOKUP($AY$2,Data,14,FALSE)=0,"-",VLOOKUP($AY$2,Data,14,FALSE))</f>
        <v>#REF!</v>
      </c>
      <c r="AK19" s="306"/>
      <c r="AL19" s="306"/>
      <c r="AM19" s="306"/>
      <c r="AN19" s="306"/>
      <c r="AO19" s="306"/>
      <c r="AP19" s="306"/>
      <c r="AQ19" s="306"/>
      <c r="AR19" s="306"/>
      <c r="AS19" s="255" t="s">
        <v>32</v>
      </c>
      <c r="AT19" s="255"/>
      <c r="AU19" s="255"/>
      <c r="AV19" s="256"/>
    </row>
    <row r="20" spans="2:48" ht="24.75" customHeight="1">
      <c r="B20" s="179"/>
      <c r="C20" s="180"/>
      <c r="D20" s="180"/>
      <c r="E20" s="180"/>
      <c r="F20" s="180"/>
      <c r="G20" s="262"/>
      <c r="H20" s="219" t="s">
        <v>113</v>
      </c>
      <c r="I20" s="220"/>
      <c r="J20" s="220"/>
      <c r="K20" s="220"/>
      <c r="L20" s="220"/>
      <c r="M20" s="220"/>
      <c r="N20" s="221"/>
      <c r="O20" s="222" t="s">
        <v>12</v>
      </c>
      <c r="P20" s="223"/>
      <c r="Q20" s="223"/>
      <c r="R20" s="223"/>
      <c r="S20" s="240" t="e">
        <f>IF(VLOOKUP($AY$2,Data,20,FALSE)=0,"-",VLOOKUP($AY$2,Data,20,FALSE))</f>
        <v>#REF!</v>
      </c>
      <c r="T20" s="240"/>
      <c r="U20" s="240"/>
      <c r="V20" s="240"/>
      <c r="W20" s="240"/>
      <c r="X20" s="240"/>
      <c r="Y20" s="240"/>
      <c r="Z20" s="240"/>
      <c r="AA20" s="240"/>
      <c r="AB20" s="241" t="s">
        <v>31</v>
      </c>
      <c r="AC20" s="241"/>
      <c r="AD20" s="241"/>
      <c r="AE20" s="242"/>
      <c r="AF20" s="222" t="s">
        <v>13</v>
      </c>
      <c r="AG20" s="223"/>
      <c r="AH20" s="223"/>
      <c r="AI20" s="223"/>
      <c r="AJ20" s="240" t="e">
        <f>IF(VLOOKUP($AY$2,Data,15,FALSE)=0,"-",VLOOKUP($AY$2,Data,15,FALSE))</f>
        <v>#REF!</v>
      </c>
      <c r="AK20" s="240"/>
      <c r="AL20" s="240"/>
      <c r="AM20" s="240"/>
      <c r="AN20" s="240"/>
      <c r="AO20" s="240"/>
      <c r="AP20" s="240"/>
      <c r="AQ20" s="240"/>
      <c r="AR20" s="240"/>
      <c r="AS20" s="241" t="s">
        <v>32</v>
      </c>
      <c r="AT20" s="241"/>
      <c r="AU20" s="241"/>
      <c r="AV20" s="242"/>
    </row>
    <row r="21" spans="2:48" ht="24.75" customHeight="1">
      <c r="B21" s="176" t="s">
        <v>10</v>
      </c>
      <c r="C21" s="224"/>
      <c r="D21" s="224"/>
      <c r="E21" s="224"/>
      <c r="F21" s="224"/>
      <c r="G21" s="251"/>
      <c r="H21" s="237" t="s">
        <v>5</v>
      </c>
      <c r="I21" s="238"/>
      <c r="J21" s="238"/>
      <c r="K21" s="238"/>
      <c r="L21" s="238"/>
      <c r="M21" s="238"/>
      <c r="N21" s="239"/>
      <c r="O21" s="168" t="s">
        <v>12</v>
      </c>
      <c r="P21" s="169"/>
      <c r="Q21" s="169"/>
      <c r="R21" s="169"/>
      <c r="S21" s="249" t="e">
        <f>IF(VLOOKUP($AY$2,Data,24,FALSE)=0,"-",VLOOKUP($AY$2,Data,24,FALSE))</f>
        <v>#REF!</v>
      </c>
      <c r="T21" s="249"/>
      <c r="U21" s="249"/>
      <c r="V21" s="249"/>
      <c r="W21" s="249"/>
      <c r="X21" s="249"/>
      <c r="Y21" s="249"/>
      <c r="Z21" s="249"/>
      <c r="AA21" s="249"/>
      <c r="AB21" s="247" t="s">
        <v>29</v>
      </c>
      <c r="AC21" s="247"/>
      <c r="AD21" s="247"/>
      <c r="AE21" s="248"/>
      <c r="AF21" s="168" t="s">
        <v>13</v>
      </c>
      <c r="AG21" s="169"/>
      <c r="AH21" s="169"/>
      <c r="AI21" s="169"/>
      <c r="AJ21" s="249" t="e">
        <f>IF(VLOOKUP($AY$2,Data,21,FALSE)=0,"-",VLOOKUP($AY$2,Data,21,FALSE))</f>
        <v>#REF!</v>
      </c>
      <c r="AK21" s="249"/>
      <c r="AL21" s="249"/>
      <c r="AM21" s="249"/>
      <c r="AN21" s="249"/>
      <c r="AO21" s="249"/>
      <c r="AP21" s="249"/>
      <c r="AQ21" s="249"/>
      <c r="AR21" s="249"/>
      <c r="AS21" s="247" t="s">
        <v>30</v>
      </c>
      <c r="AT21" s="247"/>
      <c r="AU21" s="247"/>
      <c r="AV21" s="248"/>
    </row>
    <row r="22" spans="2:48" ht="24.75" customHeight="1">
      <c r="B22" s="225"/>
      <c r="C22" s="226"/>
      <c r="D22" s="226"/>
      <c r="E22" s="226"/>
      <c r="F22" s="226"/>
      <c r="G22" s="252"/>
      <c r="H22" s="229" t="s">
        <v>112</v>
      </c>
      <c r="I22" s="230"/>
      <c r="J22" s="230"/>
      <c r="K22" s="230"/>
      <c r="L22" s="230"/>
      <c r="M22" s="230"/>
      <c r="N22" s="231"/>
      <c r="O22" s="232" t="s">
        <v>12</v>
      </c>
      <c r="P22" s="233"/>
      <c r="Q22" s="233"/>
      <c r="R22" s="233"/>
      <c r="S22" s="234" t="e">
        <f>IF(VLOOKUP($AY$2,Data,25,FALSE)=0,"-",VLOOKUP($AY$2,Data,25,FALSE))</f>
        <v>#REF!</v>
      </c>
      <c r="T22" s="234"/>
      <c r="U22" s="234"/>
      <c r="V22" s="234"/>
      <c r="W22" s="234"/>
      <c r="X22" s="234"/>
      <c r="Y22" s="234"/>
      <c r="Z22" s="234"/>
      <c r="AA22" s="234"/>
      <c r="AB22" s="235" t="s">
        <v>31</v>
      </c>
      <c r="AC22" s="235"/>
      <c r="AD22" s="235"/>
      <c r="AE22" s="236"/>
      <c r="AF22" s="232" t="s">
        <v>13</v>
      </c>
      <c r="AG22" s="233"/>
      <c r="AH22" s="233"/>
      <c r="AI22" s="233"/>
      <c r="AJ22" s="234" t="e">
        <f>IF(VLOOKUP($AY$2,Data,22,FALSE)=0,"-",VLOOKUP($AY$2,Data,22,FALSE))</f>
        <v>#REF!</v>
      </c>
      <c r="AK22" s="234"/>
      <c r="AL22" s="234"/>
      <c r="AM22" s="234"/>
      <c r="AN22" s="234"/>
      <c r="AO22" s="234"/>
      <c r="AP22" s="234"/>
      <c r="AQ22" s="234"/>
      <c r="AR22" s="234"/>
      <c r="AS22" s="235" t="s">
        <v>32</v>
      </c>
      <c r="AT22" s="235"/>
      <c r="AU22" s="235"/>
      <c r="AV22" s="236"/>
    </row>
    <row r="23" spans="2:48" ht="24.75" customHeight="1">
      <c r="B23" s="225"/>
      <c r="C23" s="226"/>
      <c r="D23" s="226"/>
      <c r="E23" s="226"/>
      <c r="F23" s="226"/>
      <c r="G23" s="252"/>
      <c r="H23" s="219" t="s">
        <v>113</v>
      </c>
      <c r="I23" s="220"/>
      <c r="J23" s="220"/>
      <c r="K23" s="220"/>
      <c r="L23" s="220"/>
      <c r="M23" s="220"/>
      <c r="N23" s="221"/>
      <c r="O23" s="222" t="s">
        <v>12</v>
      </c>
      <c r="P23" s="223"/>
      <c r="Q23" s="223"/>
      <c r="R23" s="223"/>
      <c r="S23" s="240" t="e">
        <f>IF(VLOOKUP($AY$2,Data,26,FALSE)=0,"-",VLOOKUP($AY$2,Data,26,FALSE))</f>
        <v>#REF!</v>
      </c>
      <c r="T23" s="240"/>
      <c r="U23" s="240"/>
      <c r="V23" s="240"/>
      <c r="W23" s="240"/>
      <c r="X23" s="240"/>
      <c r="Y23" s="240"/>
      <c r="Z23" s="240"/>
      <c r="AA23" s="240"/>
      <c r="AB23" s="241" t="s">
        <v>31</v>
      </c>
      <c r="AC23" s="241"/>
      <c r="AD23" s="241"/>
      <c r="AE23" s="242"/>
      <c r="AF23" s="222" t="s">
        <v>13</v>
      </c>
      <c r="AG23" s="223"/>
      <c r="AH23" s="223"/>
      <c r="AI23" s="223"/>
      <c r="AJ23" s="240" t="e">
        <f>IF(VLOOKUP($AY$2,Data,23,FALSE)=0,"-",VLOOKUP($AY$2,Data,23,FALSE))</f>
        <v>#REF!</v>
      </c>
      <c r="AK23" s="240"/>
      <c r="AL23" s="240"/>
      <c r="AM23" s="240"/>
      <c r="AN23" s="240"/>
      <c r="AO23" s="240"/>
      <c r="AP23" s="240"/>
      <c r="AQ23" s="240"/>
      <c r="AR23" s="240"/>
      <c r="AS23" s="241" t="s">
        <v>32</v>
      </c>
      <c r="AT23" s="241"/>
      <c r="AU23" s="241"/>
      <c r="AV23" s="242"/>
    </row>
    <row r="24" spans="2:48" ht="24.75" customHeight="1">
      <c r="B24" s="176" t="s">
        <v>11</v>
      </c>
      <c r="C24" s="224"/>
      <c r="D24" s="224"/>
      <c r="E24" s="224"/>
      <c r="F24" s="224"/>
      <c r="G24" s="224"/>
      <c r="H24" s="237" t="s">
        <v>5</v>
      </c>
      <c r="I24" s="238"/>
      <c r="J24" s="238"/>
      <c r="K24" s="238"/>
      <c r="L24" s="238"/>
      <c r="M24" s="238"/>
      <c r="N24" s="239"/>
      <c r="O24" s="168" t="s">
        <v>12</v>
      </c>
      <c r="P24" s="169"/>
      <c r="Q24" s="169"/>
      <c r="R24" s="169"/>
      <c r="S24" s="249" t="e">
        <f>IF(VLOOKUP($AY$2,Data,30,FALSE)=0,"-",VLOOKUP($AY$2,Data,30,FALSE))</f>
        <v>#REF!</v>
      </c>
      <c r="T24" s="249"/>
      <c r="U24" s="249"/>
      <c r="V24" s="249"/>
      <c r="W24" s="249"/>
      <c r="X24" s="249"/>
      <c r="Y24" s="249"/>
      <c r="Z24" s="249"/>
      <c r="AA24" s="249"/>
      <c r="AB24" s="247" t="s">
        <v>29</v>
      </c>
      <c r="AC24" s="247"/>
      <c r="AD24" s="247"/>
      <c r="AE24" s="248"/>
      <c r="AF24" s="168" t="s">
        <v>13</v>
      </c>
      <c r="AG24" s="169"/>
      <c r="AH24" s="169"/>
      <c r="AI24" s="169"/>
      <c r="AJ24" s="249" t="e">
        <f>IF(VLOOKUP($AY$2,Data,27,FALSE)=0,"-",VLOOKUP($AY$2,Data,27,FALSE))</f>
        <v>#REF!</v>
      </c>
      <c r="AK24" s="249"/>
      <c r="AL24" s="249"/>
      <c r="AM24" s="249"/>
      <c r="AN24" s="249"/>
      <c r="AO24" s="249"/>
      <c r="AP24" s="249"/>
      <c r="AQ24" s="249"/>
      <c r="AR24" s="249"/>
      <c r="AS24" s="247" t="s">
        <v>30</v>
      </c>
      <c r="AT24" s="247"/>
      <c r="AU24" s="247"/>
      <c r="AV24" s="248"/>
    </row>
    <row r="25" spans="2:48" ht="24.75" customHeight="1">
      <c r="B25" s="225"/>
      <c r="C25" s="226"/>
      <c r="D25" s="226"/>
      <c r="E25" s="226"/>
      <c r="F25" s="226"/>
      <c r="G25" s="226"/>
      <c r="H25" s="229" t="s">
        <v>112</v>
      </c>
      <c r="I25" s="230"/>
      <c r="J25" s="230"/>
      <c r="K25" s="230"/>
      <c r="L25" s="230"/>
      <c r="M25" s="230"/>
      <c r="N25" s="231"/>
      <c r="O25" s="232" t="s">
        <v>12</v>
      </c>
      <c r="P25" s="233"/>
      <c r="Q25" s="233"/>
      <c r="R25" s="233"/>
      <c r="S25" s="234" t="e">
        <f>IF(VLOOKUP($AY$2,Data,31,FALSE)=0,"-",VLOOKUP($AY$2,Data,31,FALSE))</f>
        <v>#REF!</v>
      </c>
      <c r="T25" s="234"/>
      <c r="U25" s="234"/>
      <c r="V25" s="234"/>
      <c r="W25" s="234"/>
      <c r="X25" s="234"/>
      <c r="Y25" s="234"/>
      <c r="Z25" s="234"/>
      <c r="AA25" s="234"/>
      <c r="AB25" s="235" t="s">
        <v>31</v>
      </c>
      <c r="AC25" s="235"/>
      <c r="AD25" s="235"/>
      <c r="AE25" s="236"/>
      <c r="AF25" s="232" t="s">
        <v>13</v>
      </c>
      <c r="AG25" s="233"/>
      <c r="AH25" s="233"/>
      <c r="AI25" s="233"/>
      <c r="AJ25" s="234" t="e">
        <f>IF(VLOOKUP($AY$2,Data,28,FALSE)=0,"-",VLOOKUP($AY$2,Data,28,FALSE))</f>
        <v>#REF!</v>
      </c>
      <c r="AK25" s="234"/>
      <c r="AL25" s="234"/>
      <c r="AM25" s="234"/>
      <c r="AN25" s="234"/>
      <c r="AO25" s="234"/>
      <c r="AP25" s="234"/>
      <c r="AQ25" s="234"/>
      <c r="AR25" s="234"/>
      <c r="AS25" s="235" t="s">
        <v>32</v>
      </c>
      <c r="AT25" s="235"/>
      <c r="AU25" s="235"/>
      <c r="AV25" s="236"/>
    </row>
    <row r="26" spans="2:48" ht="24.75" customHeight="1">
      <c r="B26" s="227"/>
      <c r="C26" s="228"/>
      <c r="D26" s="228"/>
      <c r="E26" s="228"/>
      <c r="F26" s="228"/>
      <c r="G26" s="228"/>
      <c r="H26" s="219" t="s">
        <v>113</v>
      </c>
      <c r="I26" s="220"/>
      <c r="J26" s="220"/>
      <c r="K26" s="220"/>
      <c r="L26" s="220"/>
      <c r="M26" s="220"/>
      <c r="N26" s="221"/>
      <c r="O26" s="222" t="s">
        <v>12</v>
      </c>
      <c r="P26" s="223"/>
      <c r="Q26" s="223"/>
      <c r="R26" s="223"/>
      <c r="S26" s="240" t="e">
        <f>IF(VLOOKUP($AY$2,Data,32,FALSE)=0,"-",VLOOKUP($AY$2,Data,32,FALSE))</f>
        <v>#REF!</v>
      </c>
      <c r="T26" s="240"/>
      <c r="U26" s="240"/>
      <c r="V26" s="240"/>
      <c r="W26" s="240"/>
      <c r="X26" s="240"/>
      <c r="Y26" s="240"/>
      <c r="Z26" s="240"/>
      <c r="AA26" s="240"/>
      <c r="AB26" s="241" t="s">
        <v>31</v>
      </c>
      <c r="AC26" s="241"/>
      <c r="AD26" s="241"/>
      <c r="AE26" s="242"/>
      <c r="AF26" s="222" t="s">
        <v>13</v>
      </c>
      <c r="AG26" s="223"/>
      <c r="AH26" s="223"/>
      <c r="AI26" s="223"/>
      <c r="AJ26" s="240" t="e">
        <f>IF(VLOOKUP($AY$2,Data,29,FALSE)=0,"-",VLOOKUP($AY$2,Data,29,FALSE))</f>
        <v>#REF!</v>
      </c>
      <c r="AK26" s="240"/>
      <c r="AL26" s="240"/>
      <c r="AM26" s="240"/>
      <c r="AN26" s="240"/>
      <c r="AO26" s="240"/>
      <c r="AP26" s="240"/>
      <c r="AQ26" s="240"/>
      <c r="AR26" s="240"/>
      <c r="AS26" s="241" t="s">
        <v>32</v>
      </c>
      <c r="AT26" s="241"/>
      <c r="AU26" s="241"/>
      <c r="AV26" s="242"/>
    </row>
    <row r="27" spans="2:48" ht="24.75" customHeight="1">
      <c r="B27" s="210" t="s">
        <v>7</v>
      </c>
      <c r="C27" s="211"/>
      <c r="D27" s="211"/>
      <c r="E27" s="211"/>
      <c r="F27" s="211"/>
      <c r="G27" s="211"/>
      <c r="H27" s="211"/>
      <c r="I27" s="211"/>
      <c r="J27" s="211"/>
      <c r="K27" s="211"/>
      <c r="L27" s="211"/>
      <c r="M27" s="211"/>
      <c r="N27" s="212"/>
      <c r="O27" s="216" t="s">
        <v>12</v>
      </c>
      <c r="P27" s="217"/>
      <c r="Q27" s="217"/>
      <c r="R27" s="217"/>
      <c r="S27" s="218" t="e">
        <f>IF(VLOOKUP($AY$2,Data,34,FALSE)=0,"-",VLOOKUP($AY$2,Data,34,FALSE))</f>
        <v>#REF!</v>
      </c>
      <c r="T27" s="218"/>
      <c r="U27" s="218"/>
      <c r="V27" s="218"/>
      <c r="W27" s="218"/>
      <c r="X27" s="218"/>
      <c r="Y27" s="218"/>
      <c r="Z27" s="218"/>
      <c r="AA27" s="218"/>
      <c r="AB27" s="214" t="s">
        <v>29</v>
      </c>
      <c r="AC27" s="214"/>
      <c r="AD27" s="214"/>
      <c r="AE27" s="215"/>
      <c r="AF27" s="216" t="s">
        <v>13</v>
      </c>
      <c r="AG27" s="217"/>
      <c r="AH27" s="217"/>
      <c r="AI27" s="217"/>
      <c r="AJ27" s="218" t="e">
        <f>IF(VLOOKUP($AY$2,Data,33,FALSE)=0,"-",VLOOKUP($AY$2,Data,33,FALSE))</f>
        <v>#REF!</v>
      </c>
      <c r="AK27" s="218"/>
      <c r="AL27" s="218"/>
      <c r="AM27" s="218"/>
      <c r="AN27" s="218"/>
      <c r="AO27" s="218"/>
      <c r="AP27" s="218"/>
      <c r="AQ27" s="218"/>
      <c r="AR27" s="218"/>
      <c r="AS27" s="214" t="s">
        <v>30</v>
      </c>
      <c r="AT27" s="214"/>
      <c r="AU27" s="214"/>
      <c r="AV27" s="215"/>
    </row>
    <row r="28" spans="2:48" ht="24.75" customHeight="1">
      <c r="B28" s="210" t="s">
        <v>14</v>
      </c>
      <c r="C28" s="211"/>
      <c r="D28" s="211"/>
      <c r="E28" s="211"/>
      <c r="F28" s="211"/>
      <c r="G28" s="211"/>
      <c r="H28" s="211"/>
      <c r="I28" s="211"/>
      <c r="J28" s="211"/>
      <c r="K28" s="211"/>
      <c r="L28" s="211"/>
      <c r="M28" s="211"/>
      <c r="N28" s="212"/>
      <c r="O28" s="216" t="s">
        <v>12</v>
      </c>
      <c r="P28" s="217"/>
      <c r="Q28" s="217"/>
      <c r="R28" s="217"/>
      <c r="S28" s="218" t="e">
        <f>IF(VLOOKUP($AY$2,Data,38,FALSE)=0,"-",VLOOKUP($AY$2,Data,38,FALSE))</f>
        <v>#REF!</v>
      </c>
      <c r="T28" s="218"/>
      <c r="U28" s="218"/>
      <c r="V28" s="218"/>
      <c r="W28" s="218"/>
      <c r="X28" s="218"/>
      <c r="Y28" s="218"/>
      <c r="Z28" s="218"/>
      <c r="AA28" s="218"/>
      <c r="AB28" s="214" t="s">
        <v>33</v>
      </c>
      <c r="AC28" s="214"/>
      <c r="AD28" s="214"/>
      <c r="AE28" s="215"/>
      <c r="AF28" s="216" t="s">
        <v>13</v>
      </c>
      <c r="AG28" s="217"/>
      <c r="AH28" s="217"/>
      <c r="AI28" s="217"/>
      <c r="AJ28" s="218" t="e">
        <f>IF(VLOOKUP($AY$2,Data,35,FALSE)=0,"-",VLOOKUP($AY$2,Data,35,FALSE))</f>
        <v>#REF!</v>
      </c>
      <c r="AK28" s="218"/>
      <c r="AL28" s="218"/>
      <c r="AM28" s="218"/>
      <c r="AN28" s="218"/>
      <c r="AO28" s="218"/>
      <c r="AP28" s="218"/>
      <c r="AQ28" s="218"/>
      <c r="AR28" s="218"/>
      <c r="AS28" s="214" t="s">
        <v>34</v>
      </c>
      <c r="AT28" s="214"/>
      <c r="AU28" s="214"/>
      <c r="AV28" s="215"/>
    </row>
    <row r="29" spans="2:48" ht="24.75" customHeight="1">
      <c r="B29" s="210" t="s">
        <v>15</v>
      </c>
      <c r="C29" s="211"/>
      <c r="D29" s="211"/>
      <c r="E29" s="211"/>
      <c r="F29" s="211"/>
      <c r="G29" s="211"/>
      <c r="H29" s="211"/>
      <c r="I29" s="211"/>
      <c r="J29" s="211"/>
      <c r="K29" s="211"/>
      <c r="L29" s="211"/>
      <c r="M29" s="211"/>
      <c r="N29" s="212"/>
      <c r="O29" s="216" t="s">
        <v>12</v>
      </c>
      <c r="P29" s="217"/>
      <c r="Q29" s="217"/>
      <c r="R29" s="217"/>
      <c r="S29" s="218" t="e">
        <f>IF(VLOOKUP($AY$2,Data,39,FALSE)=0,"-",VLOOKUP($AY$2,Data,39,FALSE))</f>
        <v>#REF!</v>
      </c>
      <c r="T29" s="218"/>
      <c r="U29" s="218"/>
      <c r="V29" s="218"/>
      <c r="W29" s="218"/>
      <c r="X29" s="218"/>
      <c r="Y29" s="218"/>
      <c r="Z29" s="218"/>
      <c r="AA29" s="218"/>
      <c r="AB29" s="214" t="s">
        <v>29</v>
      </c>
      <c r="AC29" s="214"/>
      <c r="AD29" s="214"/>
      <c r="AE29" s="215"/>
      <c r="AF29" s="216" t="s">
        <v>13</v>
      </c>
      <c r="AG29" s="217"/>
      <c r="AH29" s="217"/>
      <c r="AI29" s="217"/>
      <c r="AJ29" s="218" t="e">
        <f>IF(VLOOKUP($AY$2,Data,36,FALSE)=0,"-",VLOOKUP($AY$2,Data,36,FALSE))</f>
        <v>#REF!</v>
      </c>
      <c r="AK29" s="218"/>
      <c r="AL29" s="218"/>
      <c r="AM29" s="218"/>
      <c r="AN29" s="218"/>
      <c r="AO29" s="218"/>
      <c r="AP29" s="218"/>
      <c r="AQ29" s="218"/>
      <c r="AR29" s="218"/>
      <c r="AS29" s="214" t="s">
        <v>30</v>
      </c>
      <c r="AT29" s="214"/>
      <c r="AU29" s="214"/>
      <c r="AV29" s="215"/>
    </row>
    <row r="30" spans="2:48" ht="24.75" customHeight="1">
      <c r="B30" s="199" t="s">
        <v>18</v>
      </c>
      <c r="C30" s="200"/>
      <c r="D30" s="200"/>
      <c r="E30" s="200"/>
      <c r="F30" s="200"/>
      <c r="G30" s="200"/>
      <c r="H30" s="200"/>
      <c r="I30" s="200"/>
      <c r="J30" s="200"/>
      <c r="K30" s="200"/>
      <c r="L30" s="200"/>
      <c r="M30" s="200"/>
      <c r="N30" s="201"/>
      <c r="O30" s="168" t="s">
        <v>12</v>
      </c>
      <c r="P30" s="169"/>
      <c r="Q30" s="169"/>
      <c r="R30" s="169"/>
      <c r="S30" s="249" t="e">
        <f>IF(VLOOKUP($AY$2,Data,40,FALSE)=0,"-",VLOOKUP($AY$2,Data,40,FALSE))</f>
        <v>#REF!</v>
      </c>
      <c r="T30" s="249"/>
      <c r="U30" s="249"/>
      <c r="V30" s="249"/>
      <c r="W30" s="249"/>
      <c r="X30" s="249"/>
      <c r="Y30" s="249"/>
      <c r="Z30" s="249"/>
      <c r="AA30" s="249"/>
      <c r="AB30" s="166" t="s">
        <v>29</v>
      </c>
      <c r="AC30" s="166"/>
      <c r="AD30" s="166"/>
      <c r="AE30" s="167"/>
      <c r="AF30" s="168" t="s">
        <v>13</v>
      </c>
      <c r="AG30" s="169"/>
      <c r="AH30" s="169"/>
      <c r="AI30" s="169"/>
      <c r="AJ30" s="249" t="e">
        <f>IF(VLOOKUP($AY$2,Data,37,FALSE)=0,"-",VLOOKUP($AY$2,Data,37,FALSE))</f>
        <v>#REF!</v>
      </c>
      <c r="AK30" s="249"/>
      <c r="AL30" s="249"/>
      <c r="AM30" s="249"/>
      <c r="AN30" s="249"/>
      <c r="AO30" s="249"/>
      <c r="AP30" s="249"/>
      <c r="AQ30" s="249"/>
      <c r="AR30" s="249"/>
      <c r="AS30" s="166" t="s">
        <v>30</v>
      </c>
      <c r="AT30" s="166"/>
      <c r="AU30" s="166"/>
      <c r="AV30" s="167"/>
    </row>
    <row r="31" spans="2:48" ht="33.75" customHeight="1">
      <c r="B31" s="199" t="s">
        <v>16</v>
      </c>
      <c r="C31" s="200"/>
      <c r="D31" s="200"/>
      <c r="E31" s="200"/>
      <c r="F31" s="200"/>
      <c r="G31" s="200"/>
      <c r="H31" s="200"/>
      <c r="I31" s="200"/>
      <c r="J31" s="200"/>
      <c r="K31" s="200"/>
      <c r="L31" s="200"/>
      <c r="M31" s="200"/>
      <c r="N31" s="201"/>
      <c r="O31" s="310" t="e">
        <f>IF(VLOOKUP($AY$2,Data,41,FALSE)=0,"-",VLOOKUP($AY$2,Data,41,FALSE))</f>
        <v>#REF!</v>
      </c>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c r="AP31" s="311"/>
      <c r="AQ31" s="311"/>
      <c r="AR31" s="311"/>
      <c r="AS31" s="311"/>
      <c r="AT31" s="311"/>
      <c r="AU31" s="311"/>
      <c r="AV31" s="312"/>
    </row>
    <row r="32" spans="2:48" ht="21.75" customHeight="1">
      <c r="B32" s="210" t="s">
        <v>8</v>
      </c>
      <c r="C32" s="211"/>
      <c r="D32" s="211"/>
      <c r="E32" s="211"/>
      <c r="F32" s="211"/>
      <c r="G32" s="211"/>
      <c r="H32" s="211"/>
      <c r="I32" s="211"/>
      <c r="J32" s="211"/>
      <c r="K32" s="211"/>
      <c r="L32" s="211"/>
      <c r="M32" s="211"/>
      <c r="N32" s="212"/>
      <c r="O32" s="310" t="e">
        <f>IF(VLOOKUP($AY$2,Data,42,FALSE)=0,"-",VLOOKUP($AY$2,Data,42,FALSE))</f>
        <v>#REF!</v>
      </c>
      <c r="P32" s="311"/>
      <c r="Q32" s="311"/>
      <c r="R32" s="311"/>
      <c r="S32" s="311"/>
      <c r="T32" s="311"/>
      <c r="U32" s="311"/>
      <c r="V32" s="311"/>
      <c r="W32" s="311"/>
      <c r="X32" s="311"/>
      <c r="Y32" s="311"/>
      <c r="Z32" s="311"/>
      <c r="AA32" s="311"/>
      <c r="AB32" s="311"/>
      <c r="AC32" s="311"/>
      <c r="AD32" s="311"/>
      <c r="AE32" s="311"/>
      <c r="AF32" s="311"/>
      <c r="AG32" s="311"/>
      <c r="AH32" s="311"/>
      <c r="AI32" s="311"/>
      <c r="AJ32" s="311"/>
      <c r="AK32" s="311"/>
      <c r="AL32" s="311"/>
      <c r="AM32" s="311"/>
      <c r="AN32" s="311"/>
      <c r="AO32" s="311"/>
      <c r="AP32" s="311"/>
      <c r="AQ32" s="311"/>
      <c r="AR32" s="311"/>
      <c r="AS32" s="311"/>
      <c r="AT32" s="311"/>
      <c r="AU32" s="311"/>
      <c r="AV32" s="312"/>
    </row>
    <row r="33" spans="2:48" ht="18.600000000000001" customHeight="1">
      <c r="B33" s="176" t="s">
        <v>2</v>
      </c>
      <c r="C33" s="202"/>
      <c r="D33" s="202"/>
      <c r="E33" s="202"/>
      <c r="F33" s="202"/>
      <c r="G33" s="202"/>
      <c r="H33" s="202"/>
      <c r="I33" s="202"/>
      <c r="J33" s="202"/>
      <c r="K33" s="202"/>
      <c r="L33" s="202"/>
      <c r="M33" s="202"/>
      <c r="N33" s="203"/>
      <c r="O33" s="182" t="s">
        <v>27</v>
      </c>
      <c r="P33" s="183"/>
      <c r="Q33" s="183"/>
      <c r="R33" s="183"/>
      <c r="S33" s="183"/>
      <c r="T33" s="183"/>
      <c r="U33" s="183"/>
      <c r="V33" s="184"/>
      <c r="W33" s="319" t="e">
        <f>VLOOKUP($AY$2,Data,43,FALSE)</f>
        <v>#REF!</v>
      </c>
      <c r="X33" s="320"/>
      <c r="Y33" s="320"/>
      <c r="Z33" s="320"/>
      <c r="AA33" s="320"/>
      <c r="AB33" s="320"/>
      <c r="AC33" s="320"/>
      <c r="AD33" s="320"/>
      <c r="AE33" s="321"/>
      <c r="AF33" s="185" t="s">
        <v>28</v>
      </c>
      <c r="AG33" s="183"/>
      <c r="AH33" s="183"/>
      <c r="AI33" s="183"/>
      <c r="AJ33" s="183"/>
      <c r="AK33" s="183"/>
      <c r="AL33" s="183"/>
      <c r="AM33" s="184"/>
      <c r="AN33" s="319" t="e">
        <f>VLOOKUP($AY$2,Data,44,FALSE)</f>
        <v>#REF!</v>
      </c>
      <c r="AO33" s="320"/>
      <c r="AP33" s="320"/>
      <c r="AQ33" s="320"/>
      <c r="AR33" s="320"/>
      <c r="AS33" s="320"/>
      <c r="AT33" s="320"/>
      <c r="AU33" s="320"/>
      <c r="AV33" s="322"/>
    </row>
    <row r="34" spans="2:48" ht="18.600000000000001" customHeight="1">
      <c r="B34" s="204"/>
      <c r="C34" s="205"/>
      <c r="D34" s="205"/>
      <c r="E34" s="205"/>
      <c r="F34" s="205"/>
      <c r="G34" s="205"/>
      <c r="H34" s="205"/>
      <c r="I34" s="205"/>
      <c r="J34" s="205"/>
      <c r="K34" s="205"/>
      <c r="L34" s="205"/>
      <c r="M34" s="205"/>
      <c r="N34" s="206"/>
      <c r="O34" s="186" t="s">
        <v>0</v>
      </c>
      <c r="P34" s="187"/>
      <c r="Q34" s="187"/>
      <c r="R34" s="187"/>
      <c r="S34" s="187"/>
      <c r="T34" s="187"/>
      <c r="U34" s="187"/>
      <c r="V34" s="188"/>
      <c r="W34" s="313" t="e">
        <f>VLOOKUP($AY$2,Data,45,FALSE)</f>
        <v>#REF!</v>
      </c>
      <c r="X34" s="314"/>
      <c r="Y34" s="314"/>
      <c r="Z34" s="314"/>
      <c r="AA34" s="314"/>
      <c r="AB34" s="314"/>
      <c r="AC34" s="314"/>
      <c r="AD34" s="314"/>
      <c r="AE34" s="314"/>
      <c r="AF34" s="314"/>
      <c r="AG34" s="314"/>
      <c r="AH34" s="314"/>
      <c r="AI34" s="314"/>
      <c r="AJ34" s="314"/>
      <c r="AK34" s="314"/>
      <c r="AL34" s="314"/>
      <c r="AM34" s="314"/>
      <c r="AN34" s="314"/>
      <c r="AO34" s="314"/>
      <c r="AP34" s="314"/>
      <c r="AQ34" s="314"/>
      <c r="AR34" s="314"/>
      <c r="AS34" s="314"/>
      <c r="AT34" s="314"/>
      <c r="AU34" s="314"/>
      <c r="AV34" s="315"/>
    </row>
    <row r="35" spans="2:48" ht="18.600000000000001" customHeight="1">
      <c r="B35" s="176" t="s">
        <v>3</v>
      </c>
      <c r="C35" s="177"/>
      <c r="D35" s="177"/>
      <c r="E35" s="177"/>
      <c r="F35" s="177"/>
      <c r="G35" s="177"/>
      <c r="H35" s="177"/>
      <c r="I35" s="177"/>
      <c r="J35" s="177"/>
      <c r="K35" s="177"/>
      <c r="L35" s="177"/>
      <c r="M35" s="177"/>
      <c r="N35" s="178"/>
      <c r="O35" s="182" t="s">
        <v>27</v>
      </c>
      <c r="P35" s="183"/>
      <c r="Q35" s="183"/>
      <c r="R35" s="183"/>
      <c r="S35" s="183"/>
      <c r="T35" s="183"/>
      <c r="U35" s="183"/>
      <c r="V35" s="184"/>
      <c r="W35" s="319" t="e">
        <f>VLOOKUP($AY$2,Data,46,FALSE)</f>
        <v>#REF!</v>
      </c>
      <c r="X35" s="320"/>
      <c r="Y35" s="320"/>
      <c r="Z35" s="320"/>
      <c r="AA35" s="320"/>
      <c r="AB35" s="320"/>
      <c r="AC35" s="320"/>
      <c r="AD35" s="320"/>
      <c r="AE35" s="321"/>
      <c r="AF35" s="185" t="s">
        <v>28</v>
      </c>
      <c r="AG35" s="183"/>
      <c r="AH35" s="183"/>
      <c r="AI35" s="183"/>
      <c r="AJ35" s="183"/>
      <c r="AK35" s="183"/>
      <c r="AL35" s="183"/>
      <c r="AM35" s="184"/>
      <c r="AN35" s="319" t="e">
        <f>VLOOKUP($AY$2,Data,47,FALSE)</f>
        <v>#REF!</v>
      </c>
      <c r="AO35" s="320"/>
      <c r="AP35" s="320"/>
      <c r="AQ35" s="320"/>
      <c r="AR35" s="320"/>
      <c r="AS35" s="320"/>
      <c r="AT35" s="320"/>
      <c r="AU35" s="320"/>
      <c r="AV35" s="322"/>
    </row>
    <row r="36" spans="2:48" ht="18.600000000000001" customHeight="1">
      <c r="B36" s="179"/>
      <c r="C36" s="180"/>
      <c r="D36" s="180"/>
      <c r="E36" s="180"/>
      <c r="F36" s="180"/>
      <c r="G36" s="180"/>
      <c r="H36" s="180"/>
      <c r="I36" s="180"/>
      <c r="J36" s="180"/>
      <c r="K36" s="180"/>
      <c r="L36" s="180"/>
      <c r="M36" s="180"/>
      <c r="N36" s="181"/>
      <c r="O36" s="186" t="s">
        <v>0</v>
      </c>
      <c r="P36" s="187"/>
      <c r="Q36" s="187"/>
      <c r="R36" s="187"/>
      <c r="S36" s="187"/>
      <c r="T36" s="187"/>
      <c r="U36" s="187"/>
      <c r="V36" s="188"/>
      <c r="W36" s="313" t="e">
        <f>VLOOKUP($AY$2,Data,48,FALSE)</f>
        <v>#REF!</v>
      </c>
      <c r="X36" s="314"/>
      <c r="Y36" s="314"/>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5"/>
    </row>
    <row r="37" spans="2:48" ht="18.600000000000001" customHeight="1">
      <c r="B37" s="192" t="s">
        <v>1</v>
      </c>
      <c r="C37" s="177"/>
      <c r="D37" s="177"/>
      <c r="E37" s="177"/>
      <c r="F37" s="177"/>
      <c r="G37" s="177"/>
      <c r="H37" s="177"/>
      <c r="I37" s="177"/>
      <c r="J37" s="177"/>
      <c r="K37" s="177"/>
      <c r="L37" s="177"/>
      <c r="M37" s="177"/>
      <c r="N37" s="178"/>
      <c r="O37" s="316" t="e">
        <f>VLOOKUP($AY$2,Data,49,FALSE)</f>
        <v>#REF!</v>
      </c>
      <c r="P37" s="317"/>
      <c r="Q37" s="317"/>
      <c r="R37" s="317"/>
      <c r="S37" s="317"/>
      <c r="T37" s="317"/>
      <c r="U37" s="317"/>
      <c r="V37" s="317"/>
      <c r="W37" s="317"/>
      <c r="X37" s="317"/>
      <c r="Y37" s="317"/>
      <c r="Z37" s="317"/>
      <c r="AA37" s="317"/>
      <c r="AB37" s="317"/>
      <c r="AC37" s="317"/>
      <c r="AD37" s="317"/>
      <c r="AE37" s="317"/>
      <c r="AF37" s="317"/>
      <c r="AG37" s="317"/>
      <c r="AH37" s="317"/>
      <c r="AI37" s="317"/>
      <c r="AJ37" s="317"/>
      <c r="AK37" s="317"/>
      <c r="AL37" s="317"/>
      <c r="AM37" s="317"/>
      <c r="AN37" s="317"/>
      <c r="AO37" s="317"/>
      <c r="AP37" s="317"/>
      <c r="AQ37" s="317"/>
      <c r="AR37" s="317"/>
      <c r="AS37" s="317"/>
      <c r="AT37" s="317"/>
      <c r="AU37" s="317"/>
      <c r="AV37" s="318"/>
    </row>
    <row r="38" spans="2:48" ht="18.600000000000001" customHeight="1">
      <c r="B38" s="193"/>
      <c r="C38" s="194"/>
      <c r="D38" s="194"/>
      <c r="E38" s="194"/>
      <c r="F38" s="194"/>
      <c r="G38" s="194"/>
      <c r="H38" s="194"/>
      <c r="I38" s="194"/>
      <c r="J38" s="194"/>
      <c r="K38" s="194"/>
      <c r="L38" s="194"/>
      <c r="M38" s="194"/>
      <c r="N38" s="195"/>
      <c r="O38" s="160"/>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2"/>
    </row>
    <row r="39" spans="2:48" ht="18.600000000000001" customHeight="1">
      <c r="B39" s="193"/>
      <c r="C39" s="194"/>
      <c r="D39" s="194"/>
      <c r="E39" s="194"/>
      <c r="F39" s="194"/>
      <c r="G39" s="194"/>
      <c r="H39" s="194"/>
      <c r="I39" s="194"/>
      <c r="J39" s="194"/>
      <c r="K39" s="194"/>
      <c r="L39" s="194"/>
      <c r="M39" s="194"/>
      <c r="N39" s="195"/>
      <c r="O39" s="163"/>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5"/>
    </row>
    <row r="40" spans="2:48" ht="18.600000000000001" customHeight="1">
      <c r="B40" s="193"/>
      <c r="C40" s="194"/>
      <c r="D40" s="194"/>
      <c r="E40" s="194"/>
      <c r="F40" s="194"/>
      <c r="G40" s="194"/>
      <c r="H40" s="194"/>
      <c r="I40" s="194"/>
      <c r="J40" s="194"/>
      <c r="K40" s="194"/>
      <c r="L40" s="194"/>
      <c r="M40" s="194"/>
      <c r="N40" s="195"/>
      <c r="O40" s="163"/>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5"/>
    </row>
    <row r="41" spans="2:48" ht="18.600000000000001" customHeight="1">
      <c r="B41" s="193"/>
      <c r="C41" s="194"/>
      <c r="D41" s="194"/>
      <c r="E41" s="194"/>
      <c r="F41" s="194"/>
      <c r="G41" s="194"/>
      <c r="H41" s="194"/>
      <c r="I41" s="194"/>
      <c r="J41" s="194"/>
      <c r="K41" s="194"/>
      <c r="L41" s="194"/>
      <c r="M41" s="194"/>
      <c r="N41" s="195"/>
      <c r="O41" s="171"/>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3"/>
    </row>
    <row r="42" spans="2:48" ht="18.600000000000001" customHeight="1">
      <c r="B42" s="174" t="s">
        <v>20</v>
      </c>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row>
    <row r="43" spans="2:48" ht="18.600000000000001" customHeight="1">
      <c r="B43" s="175" t="s">
        <v>48</v>
      </c>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row>
  </sheetData>
  <mergeCells count="154">
    <mergeCell ref="O22:R22"/>
    <mergeCell ref="S22:AA22"/>
    <mergeCell ref="AB21:AE21"/>
    <mergeCell ref="AJ23:AR23"/>
    <mergeCell ref="B2:AV2"/>
    <mergeCell ref="AS18:AV18"/>
    <mergeCell ref="AS19:AV19"/>
    <mergeCell ref="AS20:AV20"/>
    <mergeCell ref="O21:R21"/>
    <mergeCell ref="O9:AV10"/>
    <mergeCell ref="AS17:AV17"/>
    <mergeCell ref="O15:R15"/>
    <mergeCell ref="B11:N12"/>
    <mergeCell ref="O11:AV12"/>
    <mergeCell ref="B4:N5"/>
    <mergeCell ref="AS16:AV16"/>
    <mergeCell ref="O4:AV5"/>
    <mergeCell ref="H20:N20"/>
    <mergeCell ref="H21:N21"/>
    <mergeCell ref="S16:AA16"/>
    <mergeCell ref="S18:AA18"/>
    <mergeCell ref="S19:AA19"/>
    <mergeCell ref="H17:N17"/>
    <mergeCell ref="B7:N8"/>
    <mergeCell ref="O7:AV8"/>
    <mergeCell ref="AS21:AV21"/>
    <mergeCell ref="AJ21:AR21"/>
    <mergeCell ref="AF21:AI21"/>
    <mergeCell ref="O13:AV14"/>
    <mergeCell ref="AB15:AE15"/>
    <mergeCell ref="H15:N15"/>
    <mergeCell ref="AS15:AV15"/>
    <mergeCell ref="AS24:AV24"/>
    <mergeCell ref="AF24:AI24"/>
    <mergeCell ref="AF25:AI25"/>
    <mergeCell ref="AF26:AI26"/>
    <mergeCell ref="AJ22:AR22"/>
    <mergeCell ref="AS23:AV23"/>
    <mergeCell ref="AF22:AI22"/>
    <mergeCell ref="AF23:AI23"/>
    <mergeCell ref="AS22:AV22"/>
    <mergeCell ref="AJ24:AR24"/>
    <mergeCell ref="AJ25:AR25"/>
    <mergeCell ref="AS26:AV26"/>
    <mergeCell ref="AS25:AV25"/>
    <mergeCell ref="AB25:AE25"/>
    <mergeCell ref="S27:AA27"/>
    <mergeCell ref="AB24:AE24"/>
    <mergeCell ref="S29:AA29"/>
    <mergeCell ref="AB26:AE26"/>
    <mergeCell ref="S30:AA30"/>
    <mergeCell ref="AJ26:AR26"/>
    <mergeCell ref="AF29:AI29"/>
    <mergeCell ref="S15:AA15"/>
    <mergeCell ref="AJ15:AR15"/>
    <mergeCell ref="AB23:AE23"/>
    <mergeCell ref="AB22:AE22"/>
    <mergeCell ref="AF18:AI18"/>
    <mergeCell ref="AJ18:AR18"/>
    <mergeCell ref="AF19:AI19"/>
    <mergeCell ref="AJ20:AR20"/>
    <mergeCell ref="AJ19:AR19"/>
    <mergeCell ref="AF20:AI20"/>
    <mergeCell ref="AF15:AI15"/>
    <mergeCell ref="AF16:AI16"/>
    <mergeCell ref="AF17:AI17"/>
    <mergeCell ref="S20:AA20"/>
    <mergeCell ref="S21:AA21"/>
    <mergeCell ref="AJ16:AR16"/>
    <mergeCell ref="B43:AV43"/>
    <mergeCell ref="W34:AV34"/>
    <mergeCell ref="B33:N34"/>
    <mergeCell ref="B42:AV42"/>
    <mergeCell ref="B35:N36"/>
    <mergeCell ref="W36:AV36"/>
    <mergeCell ref="O37:AV37"/>
    <mergeCell ref="O38:AV38"/>
    <mergeCell ref="O34:V34"/>
    <mergeCell ref="O35:V35"/>
    <mergeCell ref="AF33:AM33"/>
    <mergeCell ref="AF35:AM35"/>
    <mergeCell ref="O39:AV39"/>
    <mergeCell ref="O36:V36"/>
    <mergeCell ref="O33:V33"/>
    <mergeCell ref="W33:AE33"/>
    <mergeCell ref="AN33:AV33"/>
    <mergeCell ref="W35:AE35"/>
    <mergeCell ref="AN35:AV35"/>
    <mergeCell ref="O41:AV41"/>
    <mergeCell ref="B37:N41"/>
    <mergeCell ref="O40:AV40"/>
    <mergeCell ref="B32:N32"/>
    <mergeCell ref="O32:AV32"/>
    <mergeCell ref="AB30:AE30"/>
    <mergeCell ref="AJ29:AR29"/>
    <mergeCell ref="AF30:AI30"/>
    <mergeCell ref="AJ30:AR30"/>
    <mergeCell ref="B31:N31"/>
    <mergeCell ref="B29:N29"/>
    <mergeCell ref="AS29:AV29"/>
    <mergeCell ref="AB29:AE29"/>
    <mergeCell ref="B30:N30"/>
    <mergeCell ref="AS30:AV30"/>
    <mergeCell ref="O31:AV31"/>
    <mergeCell ref="O29:R29"/>
    <mergeCell ref="O30:R30"/>
    <mergeCell ref="AS27:AV27"/>
    <mergeCell ref="AB28:AE28"/>
    <mergeCell ref="S28:AA28"/>
    <mergeCell ref="AJ28:AR28"/>
    <mergeCell ref="AF28:AI28"/>
    <mergeCell ref="AF27:AI27"/>
    <mergeCell ref="B6:N6"/>
    <mergeCell ref="H19:N19"/>
    <mergeCell ref="H18:N18"/>
    <mergeCell ref="B9:N10"/>
    <mergeCell ref="B13:N14"/>
    <mergeCell ref="H16:N16"/>
    <mergeCell ref="B15:G20"/>
    <mergeCell ref="O19:R19"/>
    <mergeCell ref="AB17:AE17"/>
    <mergeCell ref="O16:R16"/>
    <mergeCell ref="O17:R17"/>
    <mergeCell ref="AB18:AE18"/>
    <mergeCell ref="T17:Z17"/>
    <mergeCell ref="AB19:AE19"/>
    <mergeCell ref="O20:R20"/>
    <mergeCell ref="AB20:AE20"/>
    <mergeCell ref="O6:AV6"/>
    <mergeCell ref="AK17:AQ17"/>
    <mergeCell ref="AS28:AV28"/>
    <mergeCell ref="O18:R18"/>
    <mergeCell ref="AB16:AE16"/>
    <mergeCell ref="B21:G23"/>
    <mergeCell ref="O23:R23"/>
    <mergeCell ref="S23:AA23"/>
    <mergeCell ref="O26:R26"/>
    <mergeCell ref="S26:AA26"/>
    <mergeCell ref="H23:N23"/>
    <mergeCell ref="H26:N26"/>
    <mergeCell ref="S24:AA24"/>
    <mergeCell ref="H22:N22"/>
    <mergeCell ref="H24:N24"/>
    <mergeCell ref="H25:N25"/>
    <mergeCell ref="B27:N27"/>
    <mergeCell ref="B24:G26"/>
    <mergeCell ref="B28:N28"/>
    <mergeCell ref="O24:R24"/>
    <mergeCell ref="O25:R25"/>
    <mergeCell ref="O27:R27"/>
    <mergeCell ref="AJ27:AR27"/>
    <mergeCell ref="O28:R28"/>
    <mergeCell ref="AB27:AE27"/>
    <mergeCell ref="S25:AA25"/>
  </mergeCells>
  <phoneticPr fontId="2"/>
  <printOptions horizontalCentered="1"/>
  <pageMargins left="0.39370078740157483" right="0.39370078740157483" top="0.41" bottom="0.26" header="0.35" footer="0.24"/>
  <pageSetup paperSize="9" scale="98"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Y43"/>
  <sheetViews>
    <sheetView view="pageBreakPreview" zoomScale="75" zoomScaleNormal="100" workbookViewId="0">
      <selection activeCell="B7" sqref="B7:N8"/>
    </sheetView>
  </sheetViews>
  <sheetFormatPr defaultRowHeight="18.600000000000001" customHeight="1"/>
  <cols>
    <col min="1" max="1" width="2.125" style="1" customWidth="1"/>
    <col min="2" max="14" width="2.375" style="1" customWidth="1"/>
    <col min="15" max="47" width="2" style="1" customWidth="1"/>
    <col min="48" max="48" width="1.875" style="1" customWidth="1"/>
    <col min="49" max="49" width="2.125" style="1" customWidth="1"/>
    <col min="50" max="50" width="13.25" style="1" customWidth="1"/>
    <col min="51" max="51" width="2.75" style="1" customWidth="1"/>
    <col min="52" max="61" width="2.125" style="1" customWidth="1"/>
    <col min="62" max="16384" width="9" style="1"/>
  </cols>
  <sheetData>
    <row r="1" spans="2:51" ht="36.75" customHeight="1"/>
    <row r="2" spans="2:51" ht="18.600000000000001" customHeight="1">
      <c r="B2" s="289" t="s">
        <v>25</v>
      </c>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X2" s="11" t="s">
        <v>43</v>
      </c>
      <c r="AY2" s="12">
        <v>12</v>
      </c>
    </row>
    <row r="3" spans="2:51" ht="9.75" customHeight="1">
      <c r="AS3" s="3"/>
      <c r="AT3" s="3"/>
      <c r="AU3" s="3"/>
      <c r="AV3" s="2"/>
    </row>
    <row r="4" spans="2:51" ht="15.75" customHeight="1">
      <c r="B4" s="291" t="s">
        <v>110</v>
      </c>
      <c r="C4" s="292"/>
      <c r="D4" s="292"/>
      <c r="E4" s="292"/>
      <c r="F4" s="292"/>
      <c r="G4" s="292"/>
      <c r="H4" s="292"/>
      <c r="I4" s="292"/>
      <c r="J4" s="292"/>
      <c r="K4" s="292"/>
      <c r="L4" s="292"/>
      <c r="M4" s="292"/>
      <c r="N4" s="293"/>
      <c r="O4" s="291" t="e">
        <f>VLOOKUP($AY$2,Data,3,FALSE)</f>
        <v>#REF!</v>
      </c>
      <c r="P4" s="292"/>
      <c r="Q4" s="29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3"/>
    </row>
    <row r="5" spans="2:51" ht="15.75" customHeight="1">
      <c r="B5" s="294"/>
      <c r="C5" s="295"/>
      <c r="D5" s="295"/>
      <c r="E5" s="295"/>
      <c r="F5" s="295"/>
      <c r="G5" s="295"/>
      <c r="H5" s="295"/>
      <c r="I5" s="295"/>
      <c r="J5" s="295"/>
      <c r="K5" s="295"/>
      <c r="L5" s="295"/>
      <c r="M5" s="295"/>
      <c r="N5" s="296"/>
      <c r="O5" s="294"/>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6"/>
    </row>
    <row r="6" spans="2:51" ht="23.25" customHeight="1">
      <c r="B6" s="303" t="s">
        <v>23</v>
      </c>
      <c r="C6" s="304"/>
      <c r="D6" s="304"/>
      <c r="E6" s="304"/>
      <c r="F6" s="304"/>
      <c r="G6" s="304"/>
      <c r="H6" s="304"/>
      <c r="I6" s="304"/>
      <c r="J6" s="304"/>
      <c r="K6" s="304"/>
      <c r="L6" s="304"/>
      <c r="M6" s="304"/>
      <c r="N6" s="305"/>
      <c r="O6" s="307" t="e">
        <f>VLOOKUP($AY$2,Data,4,FALSE)</f>
        <v>#REF!</v>
      </c>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8"/>
      <c r="AS6" s="308"/>
      <c r="AT6" s="308"/>
      <c r="AU6" s="308"/>
      <c r="AV6" s="309"/>
    </row>
    <row r="7" spans="2:51" ht="18.600000000000001" customHeight="1">
      <c r="B7" s="176" t="s">
        <v>26</v>
      </c>
      <c r="C7" s="177"/>
      <c r="D7" s="177"/>
      <c r="E7" s="177"/>
      <c r="F7" s="177"/>
      <c r="G7" s="177"/>
      <c r="H7" s="177"/>
      <c r="I7" s="177"/>
      <c r="J7" s="177"/>
      <c r="K7" s="177"/>
      <c r="L7" s="177"/>
      <c r="M7" s="177"/>
      <c r="N7" s="178"/>
      <c r="O7" s="291" t="e">
        <f>VLOOKUP($AY$2,Data,5,FALSE)&amp;VLOOKUP($AY$2,Data,6,FALSE)</f>
        <v>#REF!</v>
      </c>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3"/>
    </row>
    <row r="8" spans="2:51" ht="18.600000000000001" customHeight="1">
      <c r="B8" s="179"/>
      <c r="C8" s="180"/>
      <c r="D8" s="180"/>
      <c r="E8" s="180"/>
      <c r="F8" s="180"/>
      <c r="G8" s="180"/>
      <c r="H8" s="180"/>
      <c r="I8" s="180"/>
      <c r="J8" s="180"/>
      <c r="K8" s="180"/>
      <c r="L8" s="180"/>
      <c r="M8" s="180"/>
      <c r="N8" s="181"/>
      <c r="O8" s="294"/>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6"/>
    </row>
    <row r="9" spans="2:51" ht="17.25" customHeight="1">
      <c r="B9" s="176" t="s">
        <v>24</v>
      </c>
      <c r="C9" s="177"/>
      <c r="D9" s="177"/>
      <c r="E9" s="177"/>
      <c r="F9" s="177"/>
      <c r="G9" s="177"/>
      <c r="H9" s="177"/>
      <c r="I9" s="177"/>
      <c r="J9" s="177"/>
      <c r="K9" s="177"/>
      <c r="L9" s="177"/>
      <c r="M9" s="177"/>
      <c r="N9" s="178"/>
      <c r="O9" s="291" t="e">
        <f>VLOOKUP($AY$2,Data,7,FALSE)</f>
        <v>#REF!</v>
      </c>
      <c r="P9" s="292"/>
      <c r="Q9" s="292"/>
      <c r="R9" s="292"/>
      <c r="S9" s="292"/>
      <c r="T9" s="292"/>
      <c r="U9" s="292"/>
      <c r="V9" s="292"/>
      <c r="W9" s="292"/>
      <c r="X9" s="292"/>
      <c r="Y9" s="292"/>
      <c r="Z9" s="292"/>
      <c r="AA9" s="292"/>
      <c r="AB9" s="292"/>
      <c r="AC9" s="292"/>
      <c r="AD9" s="292"/>
      <c r="AE9" s="292"/>
      <c r="AF9" s="292"/>
      <c r="AG9" s="292"/>
      <c r="AH9" s="292"/>
      <c r="AI9" s="292"/>
      <c r="AJ9" s="292"/>
      <c r="AK9" s="292"/>
      <c r="AL9" s="292"/>
      <c r="AM9" s="292"/>
      <c r="AN9" s="292"/>
      <c r="AO9" s="292"/>
      <c r="AP9" s="292"/>
      <c r="AQ9" s="292"/>
      <c r="AR9" s="292"/>
      <c r="AS9" s="292"/>
      <c r="AT9" s="292"/>
      <c r="AU9" s="292"/>
      <c r="AV9" s="293"/>
    </row>
    <row r="10" spans="2:51" ht="17.25" customHeight="1">
      <c r="B10" s="179"/>
      <c r="C10" s="180"/>
      <c r="D10" s="180"/>
      <c r="E10" s="180"/>
      <c r="F10" s="180"/>
      <c r="G10" s="180"/>
      <c r="H10" s="180"/>
      <c r="I10" s="180"/>
      <c r="J10" s="180"/>
      <c r="K10" s="180"/>
      <c r="L10" s="180"/>
      <c r="M10" s="180"/>
      <c r="N10" s="181"/>
      <c r="O10" s="294"/>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6"/>
    </row>
    <row r="11" spans="2:51" ht="15.75" customHeight="1">
      <c r="B11" s="192" t="s">
        <v>111</v>
      </c>
      <c r="C11" s="177"/>
      <c r="D11" s="177"/>
      <c r="E11" s="177"/>
      <c r="F11" s="177"/>
      <c r="G11" s="177"/>
      <c r="H11" s="177"/>
      <c r="I11" s="177"/>
      <c r="J11" s="177"/>
      <c r="K11" s="177"/>
      <c r="L11" s="177"/>
      <c r="M11" s="177"/>
      <c r="N11" s="178"/>
      <c r="O11" s="323" t="e">
        <f>VLOOKUP($AY$2,Data,8,FALSE)</f>
        <v>#REF!</v>
      </c>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5"/>
    </row>
    <row r="12" spans="2:51" ht="15.75" customHeight="1">
      <c r="B12" s="179"/>
      <c r="C12" s="180"/>
      <c r="D12" s="180"/>
      <c r="E12" s="180"/>
      <c r="F12" s="180"/>
      <c r="G12" s="180"/>
      <c r="H12" s="180"/>
      <c r="I12" s="180"/>
      <c r="J12" s="180"/>
      <c r="K12" s="180"/>
      <c r="L12" s="180"/>
      <c r="M12" s="180"/>
      <c r="N12" s="181"/>
      <c r="O12" s="326"/>
      <c r="P12" s="327"/>
      <c r="Q12" s="327"/>
      <c r="R12" s="327"/>
      <c r="S12" s="327"/>
      <c r="T12" s="327"/>
      <c r="U12" s="327"/>
      <c r="V12" s="327"/>
      <c r="W12" s="327"/>
      <c r="X12" s="327"/>
      <c r="Y12" s="327"/>
      <c r="Z12" s="327"/>
      <c r="AA12" s="327"/>
      <c r="AB12" s="327"/>
      <c r="AC12" s="327"/>
      <c r="AD12" s="327"/>
      <c r="AE12" s="327"/>
      <c r="AF12" s="327"/>
      <c r="AG12" s="327"/>
      <c r="AH12" s="327"/>
      <c r="AI12" s="327"/>
      <c r="AJ12" s="327"/>
      <c r="AK12" s="327"/>
      <c r="AL12" s="327"/>
      <c r="AM12" s="327"/>
      <c r="AN12" s="327"/>
      <c r="AO12" s="327"/>
      <c r="AP12" s="327"/>
      <c r="AQ12" s="327"/>
      <c r="AR12" s="327"/>
      <c r="AS12" s="327"/>
      <c r="AT12" s="327"/>
      <c r="AU12" s="327"/>
      <c r="AV12" s="328"/>
    </row>
    <row r="13" spans="2:51" ht="18.600000000000001" customHeight="1">
      <c r="B13" s="266" t="s">
        <v>114</v>
      </c>
      <c r="C13" s="267"/>
      <c r="D13" s="267"/>
      <c r="E13" s="267"/>
      <c r="F13" s="267"/>
      <c r="G13" s="267"/>
      <c r="H13" s="267"/>
      <c r="I13" s="267"/>
      <c r="J13" s="267"/>
      <c r="K13" s="267"/>
      <c r="L13" s="267"/>
      <c r="M13" s="267"/>
      <c r="N13" s="268"/>
      <c r="O13" s="272" t="e">
        <f>VLOOKUP($AY$2,Data,2,FALSE)</f>
        <v>#REF!</v>
      </c>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4"/>
    </row>
    <row r="14" spans="2:51" ht="18.600000000000001" customHeight="1">
      <c r="B14" s="269"/>
      <c r="C14" s="270"/>
      <c r="D14" s="270"/>
      <c r="E14" s="270"/>
      <c r="F14" s="270"/>
      <c r="G14" s="270"/>
      <c r="H14" s="270"/>
      <c r="I14" s="270"/>
      <c r="J14" s="270"/>
      <c r="K14" s="270"/>
      <c r="L14" s="270"/>
      <c r="M14" s="270"/>
      <c r="N14" s="271"/>
      <c r="O14" s="275"/>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7"/>
    </row>
    <row r="15" spans="2:51" ht="24.75" customHeight="1">
      <c r="B15" s="176" t="s">
        <v>9</v>
      </c>
      <c r="C15" s="177"/>
      <c r="D15" s="177"/>
      <c r="E15" s="177"/>
      <c r="F15" s="177"/>
      <c r="G15" s="260"/>
      <c r="H15" s="237" t="s">
        <v>4</v>
      </c>
      <c r="I15" s="238"/>
      <c r="J15" s="238"/>
      <c r="K15" s="238"/>
      <c r="L15" s="238"/>
      <c r="M15" s="238"/>
      <c r="N15" s="239"/>
      <c r="O15" s="168" t="s">
        <v>12</v>
      </c>
      <c r="P15" s="169"/>
      <c r="Q15" s="169"/>
      <c r="R15" s="169"/>
      <c r="S15" s="281" t="e">
        <f>IF(VLOOKUP($AY$2,Data,10,FALSE)=0,"-",VLOOKUP($AY$2,Data,10,FALSE))</f>
        <v>#REF!</v>
      </c>
      <c r="T15" s="281"/>
      <c r="U15" s="281"/>
      <c r="V15" s="281"/>
      <c r="W15" s="281"/>
      <c r="X15" s="281"/>
      <c r="Y15" s="281"/>
      <c r="Z15" s="281"/>
      <c r="AA15" s="281"/>
      <c r="AB15" s="281"/>
      <c r="AC15" s="281"/>
      <c r="AD15" s="281"/>
      <c r="AE15" s="282"/>
      <c r="AF15" s="168" t="s">
        <v>13</v>
      </c>
      <c r="AG15" s="169"/>
      <c r="AH15" s="169"/>
      <c r="AI15" s="169"/>
      <c r="AJ15" s="281" t="e">
        <f>IF(VLOOKUP($AY$2,Data,9,FALSE)=0,"-",VLOOKUP($AY$2,Data,9,FALSE))</f>
        <v>#REF!</v>
      </c>
      <c r="AK15" s="281"/>
      <c r="AL15" s="281"/>
      <c r="AM15" s="281"/>
      <c r="AN15" s="281"/>
      <c r="AO15" s="281"/>
      <c r="AP15" s="281"/>
      <c r="AQ15" s="281"/>
      <c r="AR15" s="281"/>
      <c r="AS15" s="281"/>
      <c r="AT15" s="281"/>
      <c r="AU15" s="281"/>
      <c r="AV15" s="282"/>
    </row>
    <row r="16" spans="2:51" ht="24.75" customHeight="1">
      <c r="B16" s="193"/>
      <c r="C16" s="194"/>
      <c r="D16" s="194"/>
      <c r="E16" s="194"/>
      <c r="F16" s="194"/>
      <c r="G16" s="261"/>
      <c r="H16" s="229" t="s">
        <v>5</v>
      </c>
      <c r="I16" s="230"/>
      <c r="J16" s="230"/>
      <c r="K16" s="230"/>
      <c r="L16" s="230"/>
      <c r="M16" s="230"/>
      <c r="N16" s="231"/>
      <c r="O16" s="232" t="s">
        <v>12</v>
      </c>
      <c r="P16" s="233"/>
      <c r="Q16" s="233"/>
      <c r="R16" s="233"/>
      <c r="S16" s="234" t="e">
        <f>IF(VLOOKUP($AY$2,Data,16,FALSE)=0,"-",VLOOKUP($AY$2,Data,16,FALSE))</f>
        <v>#REF!</v>
      </c>
      <c r="T16" s="234"/>
      <c r="U16" s="234"/>
      <c r="V16" s="234"/>
      <c r="W16" s="234"/>
      <c r="X16" s="234"/>
      <c r="Y16" s="234"/>
      <c r="Z16" s="234"/>
      <c r="AA16" s="234"/>
      <c r="AB16" s="235" t="s">
        <v>29</v>
      </c>
      <c r="AC16" s="235"/>
      <c r="AD16" s="235"/>
      <c r="AE16" s="236"/>
      <c r="AF16" s="232" t="s">
        <v>13</v>
      </c>
      <c r="AG16" s="233"/>
      <c r="AH16" s="233"/>
      <c r="AI16" s="233"/>
      <c r="AJ16" s="234" t="e">
        <f>IF(VLOOKUP($AY$2,Data,11,FALSE)=0,"-",VLOOKUP($AY$2,Data,11,FALSE))</f>
        <v>#REF!</v>
      </c>
      <c r="AK16" s="234"/>
      <c r="AL16" s="234"/>
      <c r="AM16" s="234"/>
      <c r="AN16" s="234"/>
      <c r="AO16" s="234"/>
      <c r="AP16" s="234"/>
      <c r="AQ16" s="234"/>
      <c r="AR16" s="234"/>
      <c r="AS16" s="235" t="s">
        <v>30</v>
      </c>
      <c r="AT16" s="235"/>
      <c r="AU16" s="235"/>
      <c r="AV16" s="236"/>
    </row>
    <row r="17" spans="2:48" ht="24.75" customHeight="1">
      <c r="B17" s="193"/>
      <c r="C17" s="194"/>
      <c r="D17" s="194"/>
      <c r="E17" s="194"/>
      <c r="F17" s="194"/>
      <c r="G17" s="261"/>
      <c r="H17" s="278" t="s">
        <v>19</v>
      </c>
      <c r="I17" s="279"/>
      <c r="J17" s="279"/>
      <c r="K17" s="279"/>
      <c r="L17" s="279"/>
      <c r="M17" s="279"/>
      <c r="N17" s="280"/>
      <c r="O17" s="244" t="s">
        <v>12</v>
      </c>
      <c r="P17" s="245"/>
      <c r="Q17" s="245"/>
      <c r="R17" s="245"/>
      <c r="S17" s="13" t="s">
        <v>44</v>
      </c>
      <c r="T17" s="306" t="e">
        <f>IF(VLOOKUP($AY$2,Data,17,FALSE)=0,"-",VLOOKUP($AY$2,Data,17,FALSE))</f>
        <v>#REF!</v>
      </c>
      <c r="U17" s="306"/>
      <c r="V17" s="306"/>
      <c r="W17" s="306"/>
      <c r="X17" s="306"/>
      <c r="Y17" s="306"/>
      <c r="Z17" s="306"/>
      <c r="AA17" s="13" t="s">
        <v>45</v>
      </c>
      <c r="AB17" s="235" t="s">
        <v>29</v>
      </c>
      <c r="AC17" s="235"/>
      <c r="AD17" s="235"/>
      <c r="AE17" s="236"/>
      <c r="AF17" s="244" t="s">
        <v>13</v>
      </c>
      <c r="AG17" s="245"/>
      <c r="AH17" s="245"/>
      <c r="AI17" s="245"/>
      <c r="AJ17" s="13" t="s">
        <v>46</v>
      </c>
      <c r="AK17" s="306" t="e">
        <f>IF(VLOOKUP($AY$2,Data,12,FALSE)=0,"-",VLOOKUP($AY$2,Data,12,FALSE))</f>
        <v>#REF!</v>
      </c>
      <c r="AL17" s="306"/>
      <c r="AM17" s="306"/>
      <c r="AN17" s="306"/>
      <c r="AO17" s="306"/>
      <c r="AP17" s="306"/>
      <c r="AQ17" s="306"/>
      <c r="AR17" s="13" t="s">
        <v>47</v>
      </c>
      <c r="AS17" s="235" t="s">
        <v>30</v>
      </c>
      <c r="AT17" s="235"/>
      <c r="AU17" s="235"/>
      <c r="AV17" s="236"/>
    </row>
    <row r="18" spans="2:48" ht="24.75" customHeight="1">
      <c r="B18" s="193"/>
      <c r="C18" s="194"/>
      <c r="D18" s="194"/>
      <c r="E18" s="194"/>
      <c r="F18" s="194"/>
      <c r="G18" s="261"/>
      <c r="H18" s="257" t="s">
        <v>6</v>
      </c>
      <c r="I18" s="258"/>
      <c r="J18" s="258"/>
      <c r="K18" s="258"/>
      <c r="L18" s="258"/>
      <c r="M18" s="258"/>
      <c r="N18" s="259"/>
      <c r="O18" s="244" t="s">
        <v>12</v>
      </c>
      <c r="P18" s="245"/>
      <c r="Q18" s="245"/>
      <c r="R18" s="245"/>
      <c r="S18" s="306" t="e">
        <f>IF(VLOOKUP($AY$2,Data,18,FALSE)=0,"-",VLOOKUP($AY$2,Data,18,FALSE))</f>
        <v>#REF!</v>
      </c>
      <c r="T18" s="306"/>
      <c r="U18" s="306"/>
      <c r="V18" s="306"/>
      <c r="W18" s="306"/>
      <c r="X18" s="306"/>
      <c r="Y18" s="306"/>
      <c r="Z18" s="306"/>
      <c r="AA18" s="306"/>
      <c r="AB18" s="253"/>
      <c r="AC18" s="253"/>
      <c r="AD18" s="253"/>
      <c r="AE18" s="254"/>
      <c r="AF18" s="244" t="s">
        <v>13</v>
      </c>
      <c r="AG18" s="245"/>
      <c r="AH18" s="245"/>
      <c r="AI18" s="245"/>
      <c r="AJ18" s="306" t="e">
        <f>IF(VLOOKUP($AY$2,Data,13,FALSE)=0,"-",VLOOKUP($AY$2,Data,13,FALSE))</f>
        <v>#REF!</v>
      </c>
      <c r="AK18" s="306"/>
      <c r="AL18" s="306"/>
      <c r="AM18" s="306"/>
      <c r="AN18" s="306"/>
      <c r="AO18" s="306"/>
      <c r="AP18" s="306"/>
      <c r="AQ18" s="306"/>
      <c r="AR18" s="306"/>
      <c r="AS18" s="253"/>
      <c r="AT18" s="253"/>
      <c r="AU18" s="253"/>
      <c r="AV18" s="254"/>
    </row>
    <row r="19" spans="2:48" ht="24.75" customHeight="1">
      <c r="B19" s="193"/>
      <c r="C19" s="194"/>
      <c r="D19" s="194"/>
      <c r="E19" s="194"/>
      <c r="F19" s="194"/>
      <c r="G19" s="261"/>
      <c r="H19" s="257" t="s">
        <v>112</v>
      </c>
      <c r="I19" s="258"/>
      <c r="J19" s="258"/>
      <c r="K19" s="258"/>
      <c r="L19" s="258"/>
      <c r="M19" s="258"/>
      <c r="N19" s="259"/>
      <c r="O19" s="244" t="s">
        <v>12</v>
      </c>
      <c r="P19" s="245"/>
      <c r="Q19" s="245"/>
      <c r="R19" s="245"/>
      <c r="S19" s="306" t="e">
        <f>IF(VLOOKUP($AY$2,Data,19,FALSE)=0,"-",VLOOKUP($AY$2,Data,19,FALSE))</f>
        <v>#REF!</v>
      </c>
      <c r="T19" s="306"/>
      <c r="U19" s="306"/>
      <c r="V19" s="306"/>
      <c r="W19" s="306"/>
      <c r="X19" s="306"/>
      <c r="Y19" s="306"/>
      <c r="Z19" s="306"/>
      <c r="AA19" s="306"/>
      <c r="AB19" s="255" t="s">
        <v>31</v>
      </c>
      <c r="AC19" s="255"/>
      <c r="AD19" s="255"/>
      <c r="AE19" s="256"/>
      <c r="AF19" s="244" t="s">
        <v>13</v>
      </c>
      <c r="AG19" s="245"/>
      <c r="AH19" s="245"/>
      <c r="AI19" s="245"/>
      <c r="AJ19" s="306" t="e">
        <f>IF(VLOOKUP($AY$2,Data,14,FALSE)=0,"-",VLOOKUP($AY$2,Data,14,FALSE))</f>
        <v>#REF!</v>
      </c>
      <c r="AK19" s="306"/>
      <c r="AL19" s="306"/>
      <c r="AM19" s="306"/>
      <c r="AN19" s="306"/>
      <c r="AO19" s="306"/>
      <c r="AP19" s="306"/>
      <c r="AQ19" s="306"/>
      <c r="AR19" s="306"/>
      <c r="AS19" s="255" t="s">
        <v>32</v>
      </c>
      <c r="AT19" s="255"/>
      <c r="AU19" s="255"/>
      <c r="AV19" s="256"/>
    </row>
    <row r="20" spans="2:48" ht="24.75" customHeight="1">
      <c r="B20" s="179"/>
      <c r="C20" s="180"/>
      <c r="D20" s="180"/>
      <c r="E20" s="180"/>
      <c r="F20" s="180"/>
      <c r="G20" s="262"/>
      <c r="H20" s="219" t="s">
        <v>113</v>
      </c>
      <c r="I20" s="220"/>
      <c r="J20" s="220"/>
      <c r="K20" s="220"/>
      <c r="L20" s="220"/>
      <c r="M20" s="220"/>
      <c r="N20" s="221"/>
      <c r="O20" s="222" t="s">
        <v>12</v>
      </c>
      <c r="P20" s="223"/>
      <c r="Q20" s="223"/>
      <c r="R20" s="223"/>
      <c r="S20" s="240" t="e">
        <f>IF(VLOOKUP($AY$2,Data,20,FALSE)=0,"-",VLOOKUP($AY$2,Data,20,FALSE))</f>
        <v>#REF!</v>
      </c>
      <c r="T20" s="240"/>
      <c r="U20" s="240"/>
      <c r="V20" s="240"/>
      <c r="W20" s="240"/>
      <c r="X20" s="240"/>
      <c r="Y20" s="240"/>
      <c r="Z20" s="240"/>
      <c r="AA20" s="240"/>
      <c r="AB20" s="241" t="s">
        <v>31</v>
      </c>
      <c r="AC20" s="241"/>
      <c r="AD20" s="241"/>
      <c r="AE20" s="242"/>
      <c r="AF20" s="222" t="s">
        <v>13</v>
      </c>
      <c r="AG20" s="223"/>
      <c r="AH20" s="223"/>
      <c r="AI20" s="223"/>
      <c r="AJ20" s="240" t="e">
        <f>IF(VLOOKUP($AY$2,Data,15,FALSE)=0,"-",VLOOKUP($AY$2,Data,15,FALSE))</f>
        <v>#REF!</v>
      </c>
      <c r="AK20" s="240"/>
      <c r="AL20" s="240"/>
      <c r="AM20" s="240"/>
      <c r="AN20" s="240"/>
      <c r="AO20" s="240"/>
      <c r="AP20" s="240"/>
      <c r="AQ20" s="240"/>
      <c r="AR20" s="240"/>
      <c r="AS20" s="241" t="s">
        <v>32</v>
      </c>
      <c r="AT20" s="241"/>
      <c r="AU20" s="241"/>
      <c r="AV20" s="242"/>
    </row>
    <row r="21" spans="2:48" ht="24.75" customHeight="1">
      <c r="B21" s="176" t="s">
        <v>10</v>
      </c>
      <c r="C21" s="224"/>
      <c r="D21" s="224"/>
      <c r="E21" s="224"/>
      <c r="F21" s="224"/>
      <c r="G21" s="251"/>
      <c r="H21" s="237" t="s">
        <v>5</v>
      </c>
      <c r="I21" s="238"/>
      <c r="J21" s="238"/>
      <c r="K21" s="238"/>
      <c r="L21" s="238"/>
      <c r="M21" s="238"/>
      <c r="N21" s="239"/>
      <c r="O21" s="168" t="s">
        <v>12</v>
      </c>
      <c r="P21" s="169"/>
      <c r="Q21" s="169"/>
      <c r="R21" s="169"/>
      <c r="S21" s="249" t="e">
        <f>IF(VLOOKUP($AY$2,Data,24,FALSE)=0,"-",VLOOKUP($AY$2,Data,24,FALSE))</f>
        <v>#REF!</v>
      </c>
      <c r="T21" s="249"/>
      <c r="U21" s="249"/>
      <c r="V21" s="249"/>
      <c r="W21" s="249"/>
      <c r="X21" s="249"/>
      <c r="Y21" s="249"/>
      <c r="Z21" s="249"/>
      <c r="AA21" s="249"/>
      <c r="AB21" s="247" t="s">
        <v>29</v>
      </c>
      <c r="AC21" s="247"/>
      <c r="AD21" s="247"/>
      <c r="AE21" s="248"/>
      <c r="AF21" s="168" t="s">
        <v>13</v>
      </c>
      <c r="AG21" s="169"/>
      <c r="AH21" s="169"/>
      <c r="AI21" s="169"/>
      <c r="AJ21" s="249" t="e">
        <f>IF(VLOOKUP($AY$2,Data,21,FALSE)=0,"-",VLOOKUP($AY$2,Data,21,FALSE))</f>
        <v>#REF!</v>
      </c>
      <c r="AK21" s="249"/>
      <c r="AL21" s="249"/>
      <c r="AM21" s="249"/>
      <c r="AN21" s="249"/>
      <c r="AO21" s="249"/>
      <c r="AP21" s="249"/>
      <c r="AQ21" s="249"/>
      <c r="AR21" s="249"/>
      <c r="AS21" s="247" t="s">
        <v>30</v>
      </c>
      <c r="AT21" s="247"/>
      <c r="AU21" s="247"/>
      <c r="AV21" s="248"/>
    </row>
    <row r="22" spans="2:48" ht="24.75" customHeight="1">
      <c r="B22" s="225"/>
      <c r="C22" s="226"/>
      <c r="D22" s="226"/>
      <c r="E22" s="226"/>
      <c r="F22" s="226"/>
      <c r="G22" s="252"/>
      <c r="H22" s="229" t="s">
        <v>112</v>
      </c>
      <c r="I22" s="230"/>
      <c r="J22" s="230"/>
      <c r="K22" s="230"/>
      <c r="L22" s="230"/>
      <c r="M22" s="230"/>
      <c r="N22" s="231"/>
      <c r="O22" s="232" t="s">
        <v>12</v>
      </c>
      <c r="P22" s="233"/>
      <c r="Q22" s="233"/>
      <c r="R22" s="233"/>
      <c r="S22" s="234" t="e">
        <f>IF(VLOOKUP($AY$2,Data,25,FALSE)=0,"-",VLOOKUP($AY$2,Data,25,FALSE))</f>
        <v>#REF!</v>
      </c>
      <c r="T22" s="234"/>
      <c r="U22" s="234"/>
      <c r="V22" s="234"/>
      <c r="W22" s="234"/>
      <c r="X22" s="234"/>
      <c r="Y22" s="234"/>
      <c r="Z22" s="234"/>
      <c r="AA22" s="234"/>
      <c r="AB22" s="235" t="s">
        <v>31</v>
      </c>
      <c r="AC22" s="235"/>
      <c r="AD22" s="235"/>
      <c r="AE22" s="236"/>
      <c r="AF22" s="232" t="s">
        <v>13</v>
      </c>
      <c r="AG22" s="233"/>
      <c r="AH22" s="233"/>
      <c r="AI22" s="233"/>
      <c r="AJ22" s="234" t="e">
        <f>IF(VLOOKUP($AY$2,Data,22,FALSE)=0,"-",VLOOKUP($AY$2,Data,22,FALSE))</f>
        <v>#REF!</v>
      </c>
      <c r="AK22" s="234"/>
      <c r="AL22" s="234"/>
      <c r="AM22" s="234"/>
      <c r="AN22" s="234"/>
      <c r="AO22" s="234"/>
      <c r="AP22" s="234"/>
      <c r="AQ22" s="234"/>
      <c r="AR22" s="234"/>
      <c r="AS22" s="235" t="s">
        <v>32</v>
      </c>
      <c r="AT22" s="235"/>
      <c r="AU22" s="235"/>
      <c r="AV22" s="236"/>
    </row>
    <row r="23" spans="2:48" ht="24.75" customHeight="1">
      <c r="B23" s="225"/>
      <c r="C23" s="226"/>
      <c r="D23" s="226"/>
      <c r="E23" s="226"/>
      <c r="F23" s="226"/>
      <c r="G23" s="252"/>
      <c r="H23" s="219" t="s">
        <v>113</v>
      </c>
      <c r="I23" s="220"/>
      <c r="J23" s="220"/>
      <c r="K23" s="220"/>
      <c r="L23" s="220"/>
      <c r="M23" s="220"/>
      <c r="N23" s="221"/>
      <c r="O23" s="222" t="s">
        <v>12</v>
      </c>
      <c r="P23" s="223"/>
      <c r="Q23" s="223"/>
      <c r="R23" s="223"/>
      <c r="S23" s="240" t="e">
        <f>IF(VLOOKUP($AY$2,Data,26,FALSE)=0,"-",VLOOKUP($AY$2,Data,26,FALSE))</f>
        <v>#REF!</v>
      </c>
      <c r="T23" s="240"/>
      <c r="U23" s="240"/>
      <c r="V23" s="240"/>
      <c r="W23" s="240"/>
      <c r="X23" s="240"/>
      <c r="Y23" s="240"/>
      <c r="Z23" s="240"/>
      <c r="AA23" s="240"/>
      <c r="AB23" s="241" t="s">
        <v>31</v>
      </c>
      <c r="AC23" s="241"/>
      <c r="AD23" s="241"/>
      <c r="AE23" s="242"/>
      <c r="AF23" s="222" t="s">
        <v>13</v>
      </c>
      <c r="AG23" s="223"/>
      <c r="AH23" s="223"/>
      <c r="AI23" s="223"/>
      <c r="AJ23" s="240" t="e">
        <f>IF(VLOOKUP($AY$2,Data,23,FALSE)=0,"-",VLOOKUP($AY$2,Data,23,FALSE))</f>
        <v>#REF!</v>
      </c>
      <c r="AK23" s="240"/>
      <c r="AL23" s="240"/>
      <c r="AM23" s="240"/>
      <c r="AN23" s="240"/>
      <c r="AO23" s="240"/>
      <c r="AP23" s="240"/>
      <c r="AQ23" s="240"/>
      <c r="AR23" s="240"/>
      <c r="AS23" s="241" t="s">
        <v>32</v>
      </c>
      <c r="AT23" s="241"/>
      <c r="AU23" s="241"/>
      <c r="AV23" s="242"/>
    </row>
    <row r="24" spans="2:48" ht="24.75" customHeight="1">
      <c r="B24" s="176" t="s">
        <v>11</v>
      </c>
      <c r="C24" s="224"/>
      <c r="D24" s="224"/>
      <c r="E24" s="224"/>
      <c r="F24" s="224"/>
      <c r="G24" s="224"/>
      <c r="H24" s="237" t="s">
        <v>5</v>
      </c>
      <c r="I24" s="238"/>
      <c r="J24" s="238"/>
      <c r="K24" s="238"/>
      <c r="L24" s="238"/>
      <c r="M24" s="238"/>
      <c r="N24" s="239"/>
      <c r="O24" s="168" t="s">
        <v>12</v>
      </c>
      <c r="P24" s="169"/>
      <c r="Q24" s="169"/>
      <c r="R24" s="169"/>
      <c r="S24" s="249" t="e">
        <f>IF(VLOOKUP($AY$2,Data,30,FALSE)=0,"-",VLOOKUP($AY$2,Data,30,FALSE))</f>
        <v>#REF!</v>
      </c>
      <c r="T24" s="249"/>
      <c r="U24" s="249"/>
      <c r="V24" s="249"/>
      <c r="W24" s="249"/>
      <c r="X24" s="249"/>
      <c r="Y24" s="249"/>
      <c r="Z24" s="249"/>
      <c r="AA24" s="249"/>
      <c r="AB24" s="247" t="s">
        <v>29</v>
      </c>
      <c r="AC24" s="247"/>
      <c r="AD24" s="247"/>
      <c r="AE24" s="248"/>
      <c r="AF24" s="168" t="s">
        <v>13</v>
      </c>
      <c r="AG24" s="169"/>
      <c r="AH24" s="169"/>
      <c r="AI24" s="169"/>
      <c r="AJ24" s="249" t="e">
        <f>IF(VLOOKUP($AY$2,Data,27,FALSE)=0,"-",VLOOKUP($AY$2,Data,27,FALSE))</f>
        <v>#REF!</v>
      </c>
      <c r="AK24" s="249"/>
      <c r="AL24" s="249"/>
      <c r="AM24" s="249"/>
      <c r="AN24" s="249"/>
      <c r="AO24" s="249"/>
      <c r="AP24" s="249"/>
      <c r="AQ24" s="249"/>
      <c r="AR24" s="249"/>
      <c r="AS24" s="247" t="s">
        <v>30</v>
      </c>
      <c r="AT24" s="247"/>
      <c r="AU24" s="247"/>
      <c r="AV24" s="248"/>
    </row>
    <row r="25" spans="2:48" ht="24.75" customHeight="1">
      <c r="B25" s="225"/>
      <c r="C25" s="226"/>
      <c r="D25" s="226"/>
      <c r="E25" s="226"/>
      <c r="F25" s="226"/>
      <c r="G25" s="226"/>
      <c r="H25" s="229" t="s">
        <v>112</v>
      </c>
      <c r="I25" s="230"/>
      <c r="J25" s="230"/>
      <c r="K25" s="230"/>
      <c r="L25" s="230"/>
      <c r="M25" s="230"/>
      <c r="N25" s="231"/>
      <c r="O25" s="232" t="s">
        <v>12</v>
      </c>
      <c r="P25" s="233"/>
      <c r="Q25" s="233"/>
      <c r="R25" s="233"/>
      <c r="S25" s="234" t="e">
        <f>IF(VLOOKUP($AY$2,Data,31,FALSE)=0,"-",VLOOKUP($AY$2,Data,31,FALSE))</f>
        <v>#REF!</v>
      </c>
      <c r="T25" s="234"/>
      <c r="U25" s="234"/>
      <c r="V25" s="234"/>
      <c r="W25" s="234"/>
      <c r="X25" s="234"/>
      <c r="Y25" s="234"/>
      <c r="Z25" s="234"/>
      <c r="AA25" s="234"/>
      <c r="AB25" s="235" t="s">
        <v>31</v>
      </c>
      <c r="AC25" s="235"/>
      <c r="AD25" s="235"/>
      <c r="AE25" s="236"/>
      <c r="AF25" s="232" t="s">
        <v>13</v>
      </c>
      <c r="AG25" s="233"/>
      <c r="AH25" s="233"/>
      <c r="AI25" s="233"/>
      <c r="AJ25" s="234" t="e">
        <f>IF(VLOOKUP($AY$2,Data,28,FALSE)=0,"-",VLOOKUP($AY$2,Data,28,FALSE))</f>
        <v>#REF!</v>
      </c>
      <c r="AK25" s="234"/>
      <c r="AL25" s="234"/>
      <c r="AM25" s="234"/>
      <c r="AN25" s="234"/>
      <c r="AO25" s="234"/>
      <c r="AP25" s="234"/>
      <c r="AQ25" s="234"/>
      <c r="AR25" s="234"/>
      <c r="AS25" s="235" t="s">
        <v>32</v>
      </c>
      <c r="AT25" s="235"/>
      <c r="AU25" s="235"/>
      <c r="AV25" s="236"/>
    </row>
    <row r="26" spans="2:48" ht="24.75" customHeight="1">
      <c r="B26" s="227"/>
      <c r="C26" s="228"/>
      <c r="D26" s="228"/>
      <c r="E26" s="228"/>
      <c r="F26" s="228"/>
      <c r="G26" s="228"/>
      <c r="H26" s="219" t="s">
        <v>113</v>
      </c>
      <c r="I26" s="220"/>
      <c r="J26" s="220"/>
      <c r="K26" s="220"/>
      <c r="L26" s="220"/>
      <c r="M26" s="220"/>
      <c r="N26" s="221"/>
      <c r="O26" s="222" t="s">
        <v>12</v>
      </c>
      <c r="P26" s="223"/>
      <c r="Q26" s="223"/>
      <c r="R26" s="223"/>
      <c r="S26" s="240" t="e">
        <f>IF(VLOOKUP($AY$2,Data,32,FALSE)=0,"-",VLOOKUP($AY$2,Data,32,FALSE))</f>
        <v>#REF!</v>
      </c>
      <c r="T26" s="240"/>
      <c r="U26" s="240"/>
      <c r="V26" s="240"/>
      <c r="W26" s="240"/>
      <c r="X26" s="240"/>
      <c r="Y26" s="240"/>
      <c r="Z26" s="240"/>
      <c r="AA26" s="240"/>
      <c r="AB26" s="241" t="s">
        <v>31</v>
      </c>
      <c r="AC26" s="241"/>
      <c r="AD26" s="241"/>
      <c r="AE26" s="242"/>
      <c r="AF26" s="222" t="s">
        <v>13</v>
      </c>
      <c r="AG26" s="223"/>
      <c r="AH26" s="223"/>
      <c r="AI26" s="223"/>
      <c r="AJ26" s="240" t="e">
        <f>IF(VLOOKUP($AY$2,Data,29,FALSE)=0,"-",VLOOKUP($AY$2,Data,29,FALSE))</f>
        <v>#REF!</v>
      </c>
      <c r="AK26" s="240"/>
      <c r="AL26" s="240"/>
      <c r="AM26" s="240"/>
      <c r="AN26" s="240"/>
      <c r="AO26" s="240"/>
      <c r="AP26" s="240"/>
      <c r="AQ26" s="240"/>
      <c r="AR26" s="240"/>
      <c r="AS26" s="241" t="s">
        <v>32</v>
      </c>
      <c r="AT26" s="241"/>
      <c r="AU26" s="241"/>
      <c r="AV26" s="242"/>
    </row>
    <row r="27" spans="2:48" ht="24.75" customHeight="1">
      <c r="B27" s="210" t="s">
        <v>7</v>
      </c>
      <c r="C27" s="211"/>
      <c r="D27" s="211"/>
      <c r="E27" s="211"/>
      <c r="F27" s="211"/>
      <c r="G27" s="211"/>
      <c r="H27" s="211"/>
      <c r="I27" s="211"/>
      <c r="J27" s="211"/>
      <c r="K27" s="211"/>
      <c r="L27" s="211"/>
      <c r="M27" s="211"/>
      <c r="N27" s="212"/>
      <c r="O27" s="216" t="s">
        <v>12</v>
      </c>
      <c r="P27" s="217"/>
      <c r="Q27" s="217"/>
      <c r="R27" s="217"/>
      <c r="S27" s="218" t="e">
        <f>IF(VLOOKUP($AY$2,Data,34,FALSE)=0,"-",VLOOKUP($AY$2,Data,34,FALSE))</f>
        <v>#REF!</v>
      </c>
      <c r="T27" s="218"/>
      <c r="U27" s="218"/>
      <c r="V27" s="218"/>
      <c r="W27" s="218"/>
      <c r="X27" s="218"/>
      <c r="Y27" s="218"/>
      <c r="Z27" s="218"/>
      <c r="AA27" s="218"/>
      <c r="AB27" s="214" t="s">
        <v>29</v>
      </c>
      <c r="AC27" s="214"/>
      <c r="AD27" s="214"/>
      <c r="AE27" s="215"/>
      <c r="AF27" s="216" t="s">
        <v>13</v>
      </c>
      <c r="AG27" s="217"/>
      <c r="AH27" s="217"/>
      <c r="AI27" s="217"/>
      <c r="AJ27" s="218" t="e">
        <f>IF(VLOOKUP($AY$2,Data,33,FALSE)=0,"-",VLOOKUP($AY$2,Data,33,FALSE))</f>
        <v>#REF!</v>
      </c>
      <c r="AK27" s="218"/>
      <c r="AL27" s="218"/>
      <c r="AM27" s="218"/>
      <c r="AN27" s="218"/>
      <c r="AO27" s="218"/>
      <c r="AP27" s="218"/>
      <c r="AQ27" s="218"/>
      <c r="AR27" s="218"/>
      <c r="AS27" s="214" t="s">
        <v>30</v>
      </c>
      <c r="AT27" s="214"/>
      <c r="AU27" s="214"/>
      <c r="AV27" s="215"/>
    </row>
    <row r="28" spans="2:48" ht="24.75" customHeight="1">
      <c r="B28" s="210" t="s">
        <v>14</v>
      </c>
      <c r="C28" s="211"/>
      <c r="D28" s="211"/>
      <c r="E28" s="211"/>
      <c r="F28" s="211"/>
      <c r="G28" s="211"/>
      <c r="H28" s="211"/>
      <c r="I28" s="211"/>
      <c r="J28" s="211"/>
      <c r="K28" s="211"/>
      <c r="L28" s="211"/>
      <c r="M28" s="211"/>
      <c r="N28" s="212"/>
      <c r="O28" s="216" t="s">
        <v>12</v>
      </c>
      <c r="P28" s="217"/>
      <c r="Q28" s="217"/>
      <c r="R28" s="217"/>
      <c r="S28" s="218" t="e">
        <f>IF(VLOOKUP($AY$2,Data,38,FALSE)=0,"-",VLOOKUP($AY$2,Data,38,FALSE))</f>
        <v>#REF!</v>
      </c>
      <c r="T28" s="218"/>
      <c r="U28" s="218"/>
      <c r="V28" s="218"/>
      <c r="W28" s="218"/>
      <c r="X28" s="218"/>
      <c r="Y28" s="218"/>
      <c r="Z28" s="218"/>
      <c r="AA28" s="218"/>
      <c r="AB28" s="214" t="s">
        <v>33</v>
      </c>
      <c r="AC28" s="214"/>
      <c r="AD28" s="214"/>
      <c r="AE28" s="215"/>
      <c r="AF28" s="216" t="s">
        <v>13</v>
      </c>
      <c r="AG28" s="217"/>
      <c r="AH28" s="217"/>
      <c r="AI28" s="217"/>
      <c r="AJ28" s="218" t="e">
        <f>IF(VLOOKUP($AY$2,Data,35,FALSE)=0,"-",VLOOKUP($AY$2,Data,35,FALSE))</f>
        <v>#REF!</v>
      </c>
      <c r="AK28" s="218"/>
      <c r="AL28" s="218"/>
      <c r="AM28" s="218"/>
      <c r="AN28" s="218"/>
      <c r="AO28" s="218"/>
      <c r="AP28" s="218"/>
      <c r="AQ28" s="218"/>
      <c r="AR28" s="218"/>
      <c r="AS28" s="214" t="s">
        <v>34</v>
      </c>
      <c r="AT28" s="214"/>
      <c r="AU28" s="214"/>
      <c r="AV28" s="215"/>
    </row>
    <row r="29" spans="2:48" ht="24.75" customHeight="1">
      <c r="B29" s="210" t="s">
        <v>15</v>
      </c>
      <c r="C29" s="211"/>
      <c r="D29" s="211"/>
      <c r="E29" s="211"/>
      <c r="F29" s="211"/>
      <c r="G29" s="211"/>
      <c r="H29" s="211"/>
      <c r="I29" s="211"/>
      <c r="J29" s="211"/>
      <c r="K29" s="211"/>
      <c r="L29" s="211"/>
      <c r="M29" s="211"/>
      <c r="N29" s="212"/>
      <c r="O29" s="216" t="s">
        <v>12</v>
      </c>
      <c r="P29" s="217"/>
      <c r="Q29" s="217"/>
      <c r="R29" s="217"/>
      <c r="S29" s="218" t="e">
        <f>IF(VLOOKUP($AY$2,Data,39,FALSE)=0,"-",VLOOKUP($AY$2,Data,39,FALSE))</f>
        <v>#REF!</v>
      </c>
      <c r="T29" s="218"/>
      <c r="U29" s="218"/>
      <c r="V29" s="218"/>
      <c r="W29" s="218"/>
      <c r="X29" s="218"/>
      <c r="Y29" s="218"/>
      <c r="Z29" s="218"/>
      <c r="AA29" s="218"/>
      <c r="AB29" s="214" t="s">
        <v>29</v>
      </c>
      <c r="AC29" s="214"/>
      <c r="AD29" s="214"/>
      <c r="AE29" s="215"/>
      <c r="AF29" s="216" t="s">
        <v>13</v>
      </c>
      <c r="AG29" s="217"/>
      <c r="AH29" s="217"/>
      <c r="AI29" s="217"/>
      <c r="AJ29" s="218" t="e">
        <f>IF(VLOOKUP($AY$2,Data,36,FALSE)=0,"-",VLOOKUP($AY$2,Data,36,FALSE))</f>
        <v>#REF!</v>
      </c>
      <c r="AK29" s="218"/>
      <c r="AL29" s="218"/>
      <c r="AM29" s="218"/>
      <c r="AN29" s="218"/>
      <c r="AO29" s="218"/>
      <c r="AP29" s="218"/>
      <c r="AQ29" s="218"/>
      <c r="AR29" s="218"/>
      <c r="AS29" s="214" t="s">
        <v>30</v>
      </c>
      <c r="AT29" s="214"/>
      <c r="AU29" s="214"/>
      <c r="AV29" s="215"/>
    </row>
    <row r="30" spans="2:48" ht="24.75" customHeight="1">
      <c r="B30" s="199" t="s">
        <v>18</v>
      </c>
      <c r="C30" s="200"/>
      <c r="D30" s="200"/>
      <c r="E30" s="200"/>
      <c r="F30" s="200"/>
      <c r="G30" s="200"/>
      <c r="H30" s="200"/>
      <c r="I30" s="200"/>
      <c r="J30" s="200"/>
      <c r="K30" s="200"/>
      <c r="L30" s="200"/>
      <c r="M30" s="200"/>
      <c r="N30" s="201"/>
      <c r="O30" s="168" t="s">
        <v>12</v>
      </c>
      <c r="P30" s="169"/>
      <c r="Q30" s="169"/>
      <c r="R30" s="169"/>
      <c r="S30" s="249" t="e">
        <f>IF(VLOOKUP($AY$2,Data,40,FALSE)=0,"-",VLOOKUP($AY$2,Data,40,FALSE))</f>
        <v>#REF!</v>
      </c>
      <c r="T30" s="249"/>
      <c r="U30" s="249"/>
      <c r="V30" s="249"/>
      <c r="W30" s="249"/>
      <c r="X30" s="249"/>
      <c r="Y30" s="249"/>
      <c r="Z30" s="249"/>
      <c r="AA30" s="249"/>
      <c r="AB30" s="166" t="s">
        <v>29</v>
      </c>
      <c r="AC30" s="166"/>
      <c r="AD30" s="166"/>
      <c r="AE30" s="167"/>
      <c r="AF30" s="168" t="s">
        <v>13</v>
      </c>
      <c r="AG30" s="169"/>
      <c r="AH30" s="169"/>
      <c r="AI30" s="169"/>
      <c r="AJ30" s="249" t="e">
        <f>IF(VLOOKUP($AY$2,Data,37,FALSE)=0,"-",VLOOKUP($AY$2,Data,37,FALSE))</f>
        <v>#REF!</v>
      </c>
      <c r="AK30" s="249"/>
      <c r="AL30" s="249"/>
      <c r="AM30" s="249"/>
      <c r="AN30" s="249"/>
      <c r="AO30" s="249"/>
      <c r="AP30" s="249"/>
      <c r="AQ30" s="249"/>
      <c r="AR30" s="249"/>
      <c r="AS30" s="166" t="s">
        <v>30</v>
      </c>
      <c r="AT30" s="166"/>
      <c r="AU30" s="166"/>
      <c r="AV30" s="167"/>
    </row>
    <row r="31" spans="2:48" ht="33.75" customHeight="1">
      <c r="B31" s="199" t="s">
        <v>16</v>
      </c>
      <c r="C31" s="200"/>
      <c r="D31" s="200"/>
      <c r="E31" s="200"/>
      <c r="F31" s="200"/>
      <c r="G31" s="200"/>
      <c r="H31" s="200"/>
      <c r="I31" s="200"/>
      <c r="J31" s="200"/>
      <c r="K31" s="200"/>
      <c r="L31" s="200"/>
      <c r="M31" s="200"/>
      <c r="N31" s="201"/>
      <c r="O31" s="310" t="e">
        <f>IF(VLOOKUP($AY$2,Data,41,FALSE)=0,"-",VLOOKUP($AY$2,Data,41,FALSE))</f>
        <v>#REF!</v>
      </c>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c r="AP31" s="311"/>
      <c r="AQ31" s="311"/>
      <c r="AR31" s="311"/>
      <c r="AS31" s="311"/>
      <c r="AT31" s="311"/>
      <c r="AU31" s="311"/>
      <c r="AV31" s="312"/>
    </row>
    <row r="32" spans="2:48" ht="21.75" customHeight="1">
      <c r="B32" s="210" t="s">
        <v>8</v>
      </c>
      <c r="C32" s="211"/>
      <c r="D32" s="211"/>
      <c r="E32" s="211"/>
      <c r="F32" s="211"/>
      <c r="G32" s="211"/>
      <c r="H32" s="211"/>
      <c r="I32" s="211"/>
      <c r="J32" s="211"/>
      <c r="K32" s="211"/>
      <c r="L32" s="211"/>
      <c r="M32" s="211"/>
      <c r="N32" s="212"/>
      <c r="O32" s="310" t="e">
        <f>IF(VLOOKUP($AY$2,Data,42,FALSE)=0,"-",VLOOKUP($AY$2,Data,42,FALSE))</f>
        <v>#REF!</v>
      </c>
      <c r="P32" s="311"/>
      <c r="Q32" s="311"/>
      <c r="R32" s="311"/>
      <c r="S32" s="311"/>
      <c r="T32" s="311"/>
      <c r="U32" s="311"/>
      <c r="V32" s="311"/>
      <c r="W32" s="311"/>
      <c r="X32" s="311"/>
      <c r="Y32" s="311"/>
      <c r="Z32" s="311"/>
      <c r="AA32" s="311"/>
      <c r="AB32" s="311"/>
      <c r="AC32" s="311"/>
      <c r="AD32" s="311"/>
      <c r="AE32" s="311"/>
      <c r="AF32" s="311"/>
      <c r="AG32" s="311"/>
      <c r="AH32" s="311"/>
      <c r="AI32" s="311"/>
      <c r="AJ32" s="311"/>
      <c r="AK32" s="311"/>
      <c r="AL32" s="311"/>
      <c r="AM32" s="311"/>
      <c r="AN32" s="311"/>
      <c r="AO32" s="311"/>
      <c r="AP32" s="311"/>
      <c r="AQ32" s="311"/>
      <c r="AR32" s="311"/>
      <c r="AS32" s="311"/>
      <c r="AT32" s="311"/>
      <c r="AU32" s="311"/>
      <c r="AV32" s="312"/>
    </row>
    <row r="33" spans="2:48" ht="18.600000000000001" customHeight="1">
      <c r="B33" s="176" t="s">
        <v>2</v>
      </c>
      <c r="C33" s="202"/>
      <c r="D33" s="202"/>
      <c r="E33" s="202"/>
      <c r="F33" s="202"/>
      <c r="G33" s="202"/>
      <c r="H33" s="202"/>
      <c r="I33" s="202"/>
      <c r="J33" s="202"/>
      <c r="K33" s="202"/>
      <c r="L33" s="202"/>
      <c r="M33" s="202"/>
      <c r="N33" s="203"/>
      <c r="O33" s="182" t="s">
        <v>27</v>
      </c>
      <c r="P33" s="183"/>
      <c r="Q33" s="183"/>
      <c r="R33" s="183"/>
      <c r="S33" s="183"/>
      <c r="T33" s="183"/>
      <c r="U33" s="183"/>
      <c r="V33" s="184"/>
      <c r="W33" s="319" t="e">
        <f>VLOOKUP($AY$2,Data,43,FALSE)</f>
        <v>#REF!</v>
      </c>
      <c r="X33" s="320"/>
      <c r="Y33" s="320"/>
      <c r="Z33" s="320"/>
      <c r="AA33" s="320"/>
      <c r="AB33" s="320"/>
      <c r="AC33" s="320"/>
      <c r="AD33" s="320"/>
      <c r="AE33" s="321"/>
      <c r="AF33" s="185" t="s">
        <v>28</v>
      </c>
      <c r="AG33" s="183"/>
      <c r="AH33" s="183"/>
      <c r="AI33" s="183"/>
      <c r="AJ33" s="183"/>
      <c r="AK33" s="183"/>
      <c r="AL33" s="183"/>
      <c r="AM33" s="184"/>
      <c r="AN33" s="319" t="e">
        <f>VLOOKUP($AY$2,Data,44,FALSE)</f>
        <v>#REF!</v>
      </c>
      <c r="AO33" s="320"/>
      <c r="AP33" s="320"/>
      <c r="AQ33" s="320"/>
      <c r="AR33" s="320"/>
      <c r="AS33" s="320"/>
      <c r="AT33" s="320"/>
      <c r="AU33" s="320"/>
      <c r="AV33" s="322"/>
    </row>
    <row r="34" spans="2:48" ht="18.600000000000001" customHeight="1">
      <c r="B34" s="204"/>
      <c r="C34" s="205"/>
      <c r="D34" s="205"/>
      <c r="E34" s="205"/>
      <c r="F34" s="205"/>
      <c r="G34" s="205"/>
      <c r="H34" s="205"/>
      <c r="I34" s="205"/>
      <c r="J34" s="205"/>
      <c r="K34" s="205"/>
      <c r="L34" s="205"/>
      <c r="M34" s="205"/>
      <c r="N34" s="206"/>
      <c r="O34" s="186" t="s">
        <v>0</v>
      </c>
      <c r="P34" s="187"/>
      <c r="Q34" s="187"/>
      <c r="R34" s="187"/>
      <c r="S34" s="187"/>
      <c r="T34" s="187"/>
      <c r="U34" s="187"/>
      <c r="V34" s="188"/>
      <c r="W34" s="313" t="e">
        <f>VLOOKUP($AY$2,Data,45,FALSE)</f>
        <v>#REF!</v>
      </c>
      <c r="X34" s="314"/>
      <c r="Y34" s="314"/>
      <c r="Z34" s="314"/>
      <c r="AA34" s="314"/>
      <c r="AB34" s="314"/>
      <c r="AC34" s="314"/>
      <c r="AD34" s="314"/>
      <c r="AE34" s="314"/>
      <c r="AF34" s="314"/>
      <c r="AG34" s="314"/>
      <c r="AH34" s="314"/>
      <c r="AI34" s="314"/>
      <c r="AJ34" s="314"/>
      <c r="AK34" s="314"/>
      <c r="AL34" s="314"/>
      <c r="AM34" s="314"/>
      <c r="AN34" s="314"/>
      <c r="AO34" s="314"/>
      <c r="AP34" s="314"/>
      <c r="AQ34" s="314"/>
      <c r="AR34" s="314"/>
      <c r="AS34" s="314"/>
      <c r="AT34" s="314"/>
      <c r="AU34" s="314"/>
      <c r="AV34" s="315"/>
    </row>
    <row r="35" spans="2:48" ht="18.600000000000001" customHeight="1">
      <c r="B35" s="176" t="s">
        <v>3</v>
      </c>
      <c r="C35" s="177"/>
      <c r="D35" s="177"/>
      <c r="E35" s="177"/>
      <c r="F35" s="177"/>
      <c r="G35" s="177"/>
      <c r="H35" s="177"/>
      <c r="I35" s="177"/>
      <c r="J35" s="177"/>
      <c r="K35" s="177"/>
      <c r="L35" s="177"/>
      <c r="M35" s="177"/>
      <c r="N35" s="178"/>
      <c r="O35" s="182" t="s">
        <v>27</v>
      </c>
      <c r="P35" s="183"/>
      <c r="Q35" s="183"/>
      <c r="R35" s="183"/>
      <c r="S35" s="183"/>
      <c r="T35" s="183"/>
      <c r="U35" s="183"/>
      <c r="V35" s="184"/>
      <c r="W35" s="319" t="e">
        <f>VLOOKUP($AY$2,Data,46,FALSE)</f>
        <v>#REF!</v>
      </c>
      <c r="X35" s="320"/>
      <c r="Y35" s="320"/>
      <c r="Z35" s="320"/>
      <c r="AA35" s="320"/>
      <c r="AB35" s="320"/>
      <c r="AC35" s="320"/>
      <c r="AD35" s="320"/>
      <c r="AE35" s="321"/>
      <c r="AF35" s="185" t="s">
        <v>28</v>
      </c>
      <c r="AG35" s="183"/>
      <c r="AH35" s="183"/>
      <c r="AI35" s="183"/>
      <c r="AJ35" s="183"/>
      <c r="AK35" s="183"/>
      <c r="AL35" s="183"/>
      <c r="AM35" s="184"/>
      <c r="AN35" s="319" t="e">
        <f>VLOOKUP($AY$2,Data,47,FALSE)</f>
        <v>#REF!</v>
      </c>
      <c r="AO35" s="320"/>
      <c r="AP35" s="320"/>
      <c r="AQ35" s="320"/>
      <c r="AR35" s="320"/>
      <c r="AS35" s="320"/>
      <c r="AT35" s="320"/>
      <c r="AU35" s="320"/>
      <c r="AV35" s="322"/>
    </row>
    <row r="36" spans="2:48" ht="18.600000000000001" customHeight="1">
      <c r="B36" s="179"/>
      <c r="C36" s="180"/>
      <c r="D36" s="180"/>
      <c r="E36" s="180"/>
      <c r="F36" s="180"/>
      <c r="G36" s="180"/>
      <c r="H36" s="180"/>
      <c r="I36" s="180"/>
      <c r="J36" s="180"/>
      <c r="K36" s="180"/>
      <c r="L36" s="180"/>
      <c r="M36" s="180"/>
      <c r="N36" s="181"/>
      <c r="O36" s="186" t="s">
        <v>0</v>
      </c>
      <c r="P36" s="187"/>
      <c r="Q36" s="187"/>
      <c r="R36" s="187"/>
      <c r="S36" s="187"/>
      <c r="T36" s="187"/>
      <c r="U36" s="187"/>
      <c r="V36" s="188"/>
      <c r="W36" s="313" t="e">
        <f>VLOOKUP($AY$2,Data,48,FALSE)</f>
        <v>#REF!</v>
      </c>
      <c r="X36" s="314"/>
      <c r="Y36" s="314"/>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5"/>
    </row>
    <row r="37" spans="2:48" ht="18.600000000000001" customHeight="1">
      <c r="B37" s="192" t="s">
        <v>1</v>
      </c>
      <c r="C37" s="177"/>
      <c r="D37" s="177"/>
      <c r="E37" s="177"/>
      <c r="F37" s="177"/>
      <c r="G37" s="177"/>
      <c r="H37" s="177"/>
      <c r="I37" s="177"/>
      <c r="J37" s="177"/>
      <c r="K37" s="177"/>
      <c r="L37" s="177"/>
      <c r="M37" s="177"/>
      <c r="N37" s="178"/>
      <c r="O37" s="316" t="e">
        <f>VLOOKUP($AY$2,Data,49,FALSE)</f>
        <v>#REF!</v>
      </c>
      <c r="P37" s="317"/>
      <c r="Q37" s="317"/>
      <c r="R37" s="317"/>
      <c r="S37" s="317"/>
      <c r="T37" s="317"/>
      <c r="U37" s="317"/>
      <c r="V37" s="317"/>
      <c r="W37" s="317"/>
      <c r="X37" s="317"/>
      <c r="Y37" s="317"/>
      <c r="Z37" s="317"/>
      <c r="AA37" s="317"/>
      <c r="AB37" s="317"/>
      <c r="AC37" s="317"/>
      <c r="AD37" s="317"/>
      <c r="AE37" s="317"/>
      <c r="AF37" s="317"/>
      <c r="AG37" s="317"/>
      <c r="AH37" s="317"/>
      <c r="AI37" s="317"/>
      <c r="AJ37" s="317"/>
      <c r="AK37" s="317"/>
      <c r="AL37" s="317"/>
      <c r="AM37" s="317"/>
      <c r="AN37" s="317"/>
      <c r="AO37" s="317"/>
      <c r="AP37" s="317"/>
      <c r="AQ37" s="317"/>
      <c r="AR37" s="317"/>
      <c r="AS37" s="317"/>
      <c r="AT37" s="317"/>
      <c r="AU37" s="317"/>
      <c r="AV37" s="318"/>
    </row>
    <row r="38" spans="2:48" ht="18.600000000000001" customHeight="1">
      <c r="B38" s="193"/>
      <c r="C38" s="194"/>
      <c r="D38" s="194"/>
      <c r="E38" s="194"/>
      <c r="F38" s="194"/>
      <c r="G38" s="194"/>
      <c r="H38" s="194"/>
      <c r="I38" s="194"/>
      <c r="J38" s="194"/>
      <c r="K38" s="194"/>
      <c r="L38" s="194"/>
      <c r="M38" s="194"/>
      <c r="N38" s="195"/>
      <c r="O38" s="160"/>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2"/>
    </row>
    <row r="39" spans="2:48" ht="18.600000000000001" customHeight="1">
      <c r="B39" s="193"/>
      <c r="C39" s="194"/>
      <c r="D39" s="194"/>
      <c r="E39" s="194"/>
      <c r="F39" s="194"/>
      <c r="G39" s="194"/>
      <c r="H39" s="194"/>
      <c r="I39" s="194"/>
      <c r="J39" s="194"/>
      <c r="K39" s="194"/>
      <c r="L39" s="194"/>
      <c r="M39" s="194"/>
      <c r="N39" s="195"/>
      <c r="O39" s="163"/>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5"/>
    </row>
    <row r="40" spans="2:48" ht="18.600000000000001" customHeight="1">
      <c r="B40" s="193"/>
      <c r="C40" s="194"/>
      <c r="D40" s="194"/>
      <c r="E40" s="194"/>
      <c r="F40" s="194"/>
      <c r="G40" s="194"/>
      <c r="H40" s="194"/>
      <c r="I40" s="194"/>
      <c r="J40" s="194"/>
      <c r="K40" s="194"/>
      <c r="L40" s="194"/>
      <c r="M40" s="194"/>
      <c r="N40" s="195"/>
      <c r="O40" s="163"/>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5"/>
    </row>
    <row r="41" spans="2:48" ht="18.600000000000001" customHeight="1">
      <c r="B41" s="193"/>
      <c r="C41" s="194"/>
      <c r="D41" s="194"/>
      <c r="E41" s="194"/>
      <c r="F41" s="194"/>
      <c r="G41" s="194"/>
      <c r="H41" s="194"/>
      <c r="I41" s="194"/>
      <c r="J41" s="194"/>
      <c r="K41" s="194"/>
      <c r="L41" s="194"/>
      <c r="M41" s="194"/>
      <c r="N41" s="195"/>
      <c r="O41" s="171"/>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3"/>
    </row>
    <row r="42" spans="2:48" ht="18.600000000000001" customHeight="1">
      <c r="B42" s="174" t="s">
        <v>20</v>
      </c>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row>
    <row r="43" spans="2:48" ht="18.600000000000001" customHeight="1">
      <c r="B43" s="175" t="s">
        <v>48</v>
      </c>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row>
  </sheetData>
  <mergeCells count="154">
    <mergeCell ref="O6:AV6"/>
    <mergeCell ref="AK17:AQ17"/>
    <mergeCell ref="S25:AA25"/>
    <mergeCell ref="AF22:AI22"/>
    <mergeCell ref="AB24:AE24"/>
    <mergeCell ref="B6:N6"/>
    <mergeCell ref="O16:R16"/>
    <mergeCell ref="O17:R17"/>
    <mergeCell ref="AB18:AE18"/>
    <mergeCell ref="AS16:AV16"/>
    <mergeCell ref="B21:G23"/>
    <mergeCell ref="O23:R23"/>
    <mergeCell ref="S23:AA23"/>
    <mergeCell ref="AB21:AE21"/>
    <mergeCell ref="AB22:AE22"/>
    <mergeCell ref="AJ23:AR23"/>
    <mergeCell ref="AJ24:AR24"/>
    <mergeCell ref="AS25:AV25"/>
    <mergeCell ref="AS23:AV23"/>
    <mergeCell ref="B24:G26"/>
    <mergeCell ref="S15:AA15"/>
    <mergeCell ref="O15:R15"/>
    <mergeCell ref="H20:N20"/>
    <mergeCell ref="AJ15:AR15"/>
    <mergeCell ref="O31:AV31"/>
    <mergeCell ref="AB23:AE23"/>
    <mergeCell ref="AS22:AV22"/>
    <mergeCell ref="AS26:AV26"/>
    <mergeCell ref="H23:N23"/>
    <mergeCell ref="H26:N26"/>
    <mergeCell ref="S24:AA24"/>
    <mergeCell ref="H24:N24"/>
    <mergeCell ref="O22:R22"/>
    <mergeCell ref="O26:R26"/>
    <mergeCell ref="S30:AA30"/>
    <mergeCell ref="AJ26:AR26"/>
    <mergeCell ref="AF29:AI29"/>
    <mergeCell ref="AB27:AE27"/>
    <mergeCell ref="AB28:AE28"/>
    <mergeCell ref="AB29:AE29"/>
    <mergeCell ref="AS28:AV28"/>
    <mergeCell ref="O25:R25"/>
    <mergeCell ref="B32:N32"/>
    <mergeCell ref="S29:AA29"/>
    <mergeCell ref="AB26:AE26"/>
    <mergeCell ref="AF18:AI18"/>
    <mergeCell ref="AF19:AI19"/>
    <mergeCell ref="O36:V36"/>
    <mergeCell ref="O35:V35"/>
    <mergeCell ref="AF28:AI28"/>
    <mergeCell ref="O32:AV32"/>
    <mergeCell ref="AS30:AV30"/>
    <mergeCell ref="AN35:AV35"/>
    <mergeCell ref="AF23:AI23"/>
    <mergeCell ref="W36:AV36"/>
    <mergeCell ref="AS21:AV21"/>
    <mergeCell ref="AF20:AI20"/>
    <mergeCell ref="AF21:AI21"/>
    <mergeCell ref="AS19:AV19"/>
    <mergeCell ref="AS20:AV20"/>
    <mergeCell ref="AJ20:AR20"/>
    <mergeCell ref="AJ21:AR21"/>
    <mergeCell ref="AS24:AV24"/>
    <mergeCell ref="B27:N27"/>
    <mergeCell ref="AF26:AI26"/>
    <mergeCell ref="B31:N31"/>
    <mergeCell ref="AB20:AE20"/>
    <mergeCell ref="B28:N28"/>
    <mergeCell ref="B29:N29"/>
    <mergeCell ref="AJ25:AR25"/>
    <mergeCell ref="AJ28:AR28"/>
    <mergeCell ref="B30:N30"/>
    <mergeCell ref="O24:R24"/>
    <mergeCell ref="AF24:AI24"/>
    <mergeCell ref="AF25:AI25"/>
    <mergeCell ref="AF27:AI27"/>
    <mergeCell ref="AJ27:AR27"/>
    <mergeCell ref="AF30:AI30"/>
    <mergeCell ref="AB30:AE30"/>
    <mergeCell ref="AJ30:AR30"/>
    <mergeCell ref="S28:AA28"/>
    <mergeCell ref="O27:R27"/>
    <mergeCell ref="AB25:AE25"/>
    <mergeCell ref="O28:R28"/>
    <mergeCell ref="O29:R29"/>
    <mergeCell ref="O30:R30"/>
    <mergeCell ref="O20:R20"/>
    <mergeCell ref="O21:R21"/>
    <mergeCell ref="B43:AV43"/>
    <mergeCell ref="W34:AV34"/>
    <mergeCell ref="B33:N34"/>
    <mergeCell ref="B42:AV42"/>
    <mergeCell ref="B35:N36"/>
    <mergeCell ref="O37:AV37"/>
    <mergeCell ref="O39:AV39"/>
    <mergeCell ref="O33:V33"/>
    <mergeCell ref="O34:V34"/>
    <mergeCell ref="AF35:AM35"/>
    <mergeCell ref="W33:AE33"/>
    <mergeCell ref="AN33:AV33"/>
    <mergeCell ref="W35:AE35"/>
    <mergeCell ref="AF33:AM33"/>
    <mergeCell ref="O41:AV41"/>
    <mergeCell ref="B37:N41"/>
    <mergeCell ref="O40:AV40"/>
    <mergeCell ref="O38:AV38"/>
    <mergeCell ref="AB19:AE19"/>
    <mergeCell ref="B11:N12"/>
    <mergeCell ref="O11:AV12"/>
    <mergeCell ref="S20:AA20"/>
    <mergeCell ref="AS27:AV27"/>
    <mergeCell ref="S26:AA26"/>
    <mergeCell ref="S27:AA27"/>
    <mergeCell ref="AJ29:AR29"/>
    <mergeCell ref="H19:N19"/>
    <mergeCell ref="AS15:AV15"/>
    <mergeCell ref="AF15:AI15"/>
    <mergeCell ref="AF16:AI16"/>
    <mergeCell ref="AF17:AI17"/>
    <mergeCell ref="AB16:AE16"/>
    <mergeCell ref="H22:N22"/>
    <mergeCell ref="AS18:AV18"/>
    <mergeCell ref="AJ18:AR18"/>
    <mergeCell ref="S21:AA21"/>
    <mergeCell ref="AJ22:AR22"/>
    <mergeCell ref="H21:N21"/>
    <mergeCell ref="AJ16:AR16"/>
    <mergeCell ref="H25:N25"/>
    <mergeCell ref="AS29:AV29"/>
    <mergeCell ref="S22:AA22"/>
    <mergeCell ref="O4:AV5"/>
    <mergeCell ref="H18:N18"/>
    <mergeCell ref="O18:R18"/>
    <mergeCell ref="H16:N16"/>
    <mergeCell ref="B2:AV2"/>
    <mergeCell ref="B7:N8"/>
    <mergeCell ref="B4:N5"/>
    <mergeCell ref="O7:AV8"/>
    <mergeCell ref="B9:N10"/>
    <mergeCell ref="AB15:AE15"/>
    <mergeCell ref="T17:Z17"/>
    <mergeCell ref="O9:AV10"/>
    <mergeCell ref="B15:G20"/>
    <mergeCell ref="O19:R19"/>
    <mergeCell ref="B13:N14"/>
    <mergeCell ref="O13:AV14"/>
    <mergeCell ref="S16:AA16"/>
    <mergeCell ref="S18:AA18"/>
    <mergeCell ref="H17:N17"/>
    <mergeCell ref="AS17:AV17"/>
    <mergeCell ref="AB17:AE17"/>
    <mergeCell ref="AJ19:AR19"/>
    <mergeCell ref="S19:AA19"/>
    <mergeCell ref="H15:N15"/>
  </mergeCells>
  <phoneticPr fontId="2"/>
  <printOptions horizontalCentered="1"/>
  <pageMargins left="0.39370078740157483" right="0.39370078740157483" top="0.41" bottom="0.26" header="0.35" footer="0.24"/>
  <pageSetup paperSize="9" scale="98"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Y43"/>
  <sheetViews>
    <sheetView view="pageBreakPreview" zoomScale="75" zoomScaleNormal="100" workbookViewId="0">
      <selection activeCell="B7" sqref="B7:N8"/>
    </sheetView>
  </sheetViews>
  <sheetFormatPr defaultRowHeight="18.600000000000001" customHeight="1"/>
  <cols>
    <col min="1" max="1" width="2.125" style="1" customWidth="1"/>
    <col min="2" max="14" width="2.375" style="1" customWidth="1"/>
    <col min="15" max="47" width="2" style="1" customWidth="1"/>
    <col min="48" max="48" width="1.875" style="1" customWidth="1"/>
    <col min="49" max="49" width="2.125" style="1" customWidth="1"/>
    <col min="50" max="50" width="13.25" style="1" customWidth="1"/>
    <col min="51" max="51" width="2.75" style="1" customWidth="1"/>
    <col min="52" max="61" width="2.125" style="1" customWidth="1"/>
    <col min="62" max="16384" width="9" style="1"/>
  </cols>
  <sheetData>
    <row r="1" spans="2:51" ht="36.75" customHeight="1"/>
    <row r="2" spans="2:51" ht="18.600000000000001" customHeight="1">
      <c r="B2" s="289" t="s">
        <v>25</v>
      </c>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X2" s="11" t="s">
        <v>43</v>
      </c>
      <c r="AY2" s="12">
        <v>13</v>
      </c>
    </row>
    <row r="3" spans="2:51" ht="9.75" customHeight="1">
      <c r="AS3" s="3"/>
      <c r="AT3" s="3"/>
      <c r="AU3" s="3"/>
      <c r="AV3" s="2"/>
    </row>
    <row r="4" spans="2:51" ht="15.75" customHeight="1">
      <c r="B4" s="291" t="s">
        <v>110</v>
      </c>
      <c r="C4" s="292"/>
      <c r="D4" s="292"/>
      <c r="E4" s="292"/>
      <c r="F4" s="292"/>
      <c r="G4" s="292"/>
      <c r="H4" s="292"/>
      <c r="I4" s="292"/>
      <c r="J4" s="292"/>
      <c r="K4" s="292"/>
      <c r="L4" s="292"/>
      <c r="M4" s="292"/>
      <c r="N4" s="293"/>
      <c r="O4" s="291" t="e">
        <f>VLOOKUP($AY$2,Data,3,FALSE)</f>
        <v>#REF!</v>
      </c>
      <c r="P4" s="292"/>
      <c r="Q4" s="29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3"/>
    </row>
    <row r="5" spans="2:51" ht="15.75" customHeight="1">
      <c r="B5" s="294"/>
      <c r="C5" s="295"/>
      <c r="D5" s="295"/>
      <c r="E5" s="295"/>
      <c r="F5" s="295"/>
      <c r="G5" s="295"/>
      <c r="H5" s="295"/>
      <c r="I5" s="295"/>
      <c r="J5" s="295"/>
      <c r="K5" s="295"/>
      <c r="L5" s="295"/>
      <c r="M5" s="295"/>
      <c r="N5" s="296"/>
      <c r="O5" s="294"/>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6"/>
    </row>
    <row r="6" spans="2:51" ht="23.25" customHeight="1">
      <c r="B6" s="303" t="s">
        <v>23</v>
      </c>
      <c r="C6" s="304"/>
      <c r="D6" s="304"/>
      <c r="E6" s="304"/>
      <c r="F6" s="304"/>
      <c r="G6" s="304"/>
      <c r="H6" s="304"/>
      <c r="I6" s="304"/>
      <c r="J6" s="304"/>
      <c r="K6" s="304"/>
      <c r="L6" s="304"/>
      <c r="M6" s="304"/>
      <c r="N6" s="305"/>
      <c r="O6" s="307" t="e">
        <f>VLOOKUP($AY$2,Data,4,FALSE)</f>
        <v>#REF!</v>
      </c>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8"/>
      <c r="AS6" s="308"/>
      <c r="AT6" s="308"/>
      <c r="AU6" s="308"/>
      <c r="AV6" s="309"/>
    </row>
    <row r="7" spans="2:51" ht="18.600000000000001" customHeight="1">
      <c r="B7" s="176" t="s">
        <v>26</v>
      </c>
      <c r="C7" s="177"/>
      <c r="D7" s="177"/>
      <c r="E7" s="177"/>
      <c r="F7" s="177"/>
      <c r="G7" s="177"/>
      <c r="H7" s="177"/>
      <c r="I7" s="177"/>
      <c r="J7" s="177"/>
      <c r="K7" s="177"/>
      <c r="L7" s="177"/>
      <c r="M7" s="177"/>
      <c r="N7" s="178"/>
      <c r="O7" s="291" t="e">
        <f>VLOOKUP($AY$2,Data,5,FALSE)&amp;VLOOKUP($AY$2,Data,6,FALSE)</f>
        <v>#REF!</v>
      </c>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3"/>
    </row>
    <row r="8" spans="2:51" ht="18.600000000000001" customHeight="1">
      <c r="B8" s="179"/>
      <c r="C8" s="180"/>
      <c r="D8" s="180"/>
      <c r="E8" s="180"/>
      <c r="F8" s="180"/>
      <c r="G8" s="180"/>
      <c r="H8" s="180"/>
      <c r="I8" s="180"/>
      <c r="J8" s="180"/>
      <c r="K8" s="180"/>
      <c r="L8" s="180"/>
      <c r="M8" s="180"/>
      <c r="N8" s="181"/>
      <c r="O8" s="294"/>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6"/>
    </row>
    <row r="9" spans="2:51" ht="17.25" customHeight="1">
      <c r="B9" s="176" t="s">
        <v>24</v>
      </c>
      <c r="C9" s="177"/>
      <c r="D9" s="177"/>
      <c r="E9" s="177"/>
      <c r="F9" s="177"/>
      <c r="G9" s="177"/>
      <c r="H9" s="177"/>
      <c r="I9" s="177"/>
      <c r="J9" s="177"/>
      <c r="K9" s="177"/>
      <c r="L9" s="177"/>
      <c r="M9" s="177"/>
      <c r="N9" s="178"/>
      <c r="O9" s="291" t="e">
        <f>VLOOKUP($AY$2,Data,7,FALSE)</f>
        <v>#REF!</v>
      </c>
      <c r="P9" s="292"/>
      <c r="Q9" s="292"/>
      <c r="R9" s="292"/>
      <c r="S9" s="292"/>
      <c r="T9" s="292"/>
      <c r="U9" s="292"/>
      <c r="V9" s="292"/>
      <c r="W9" s="292"/>
      <c r="X9" s="292"/>
      <c r="Y9" s="292"/>
      <c r="Z9" s="292"/>
      <c r="AA9" s="292"/>
      <c r="AB9" s="292"/>
      <c r="AC9" s="292"/>
      <c r="AD9" s="292"/>
      <c r="AE9" s="292"/>
      <c r="AF9" s="292"/>
      <c r="AG9" s="292"/>
      <c r="AH9" s="292"/>
      <c r="AI9" s="292"/>
      <c r="AJ9" s="292"/>
      <c r="AK9" s="292"/>
      <c r="AL9" s="292"/>
      <c r="AM9" s="292"/>
      <c r="AN9" s="292"/>
      <c r="AO9" s="292"/>
      <c r="AP9" s="292"/>
      <c r="AQ9" s="292"/>
      <c r="AR9" s="292"/>
      <c r="AS9" s="292"/>
      <c r="AT9" s="292"/>
      <c r="AU9" s="292"/>
      <c r="AV9" s="293"/>
    </row>
    <row r="10" spans="2:51" ht="17.25" customHeight="1">
      <c r="B10" s="179"/>
      <c r="C10" s="180"/>
      <c r="D10" s="180"/>
      <c r="E10" s="180"/>
      <c r="F10" s="180"/>
      <c r="G10" s="180"/>
      <c r="H10" s="180"/>
      <c r="I10" s="180"/>
      <c r="J10" s="180"/>
      <c r="K10" s="180"/>
      <c r="L10" s="180"/>
      <c r="M10" s="180"/>
      <c r="N10" s="181"/>
      <c r="O10" s="294"/>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6"/>
    </row>
    <row r="11" spans="2:51" ht="15.75" customHeight="1">
      <c r="B11" s="192" t="s">
        <v>111</v>
      </c>
      <c r="C11" s="177"/>
      <c r="D11" s="177"/>
      <c r="E11" s="177"/>
      <c r="F11" s="177"/>
      <c r="G11" s="177"/>
      <c r="H11" s="177"/>
      <c r="I11" s="177"/>
      <c r="J11" s="177"/>
      <c r="K11" s="177"/>
      <c r="L11" s="177"/>
      <c r="M11" s="177"/>
      <c r="N11" s="178"/>
      <c r="O11" s="323" t="e">
        <f>VLOOKUP($AY$2,Data,8,FALSE)</f>
        <v>#REF!</v>
      </c>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5"/>
    </row>
    <row r="12" spans="2:51" ht="15.75" customHeight="1">
      <c r="B12" s="179"/>
      <c r="C12" s="180"/>
      <c r="D12" s="180"/>
      <c r="E12" s="180"/>
      <c r="F12" s="180"/>
      <c r="G12" s="180"/>
      <c r="H12" s="180"/>
      <c r="I12" s="180"/>
      <c r="J12" s="180"/>
      <c r="K12" s="180"/>
      <c r="L12" s="180"/>
      <c r="M12" s="180"/>
      <c r="N12" s="181"/>
      <c r="O12" s="326"/>
      <c r="P12" s="327"/>
      <c r="Q12" s="327"/>
      <c r="R12" s="327"/>
      <c r="S12" s="327"/>
      <c r="T12" s="327"/>
      <c r="U12" s="327"/>
      <c r="V12" s="327"/>
      <c r="W12" s="327"/>
      <c r="X12" s="327"/>
      <c r="Y12" s="327"/>
      <c r="Z12" s="327"/>
      <c r="AA12" s="327"/>
      <c r="AB12" s="327"/>
      <c r="AC12" s="327"/>
      <c r="AD12" s="327"/>
      <c r="AE12" s="327"/>
      <c r="AF12" s="327"/>
      <c r="AG12" s="327"/>
      <c r="AH12" s="327"/>
      <c r="AI12" s="327"/>
      <c r="AJ12" s="327"/>
      <c r="AK12" s="327"/>
      <c r="AL12" s="327"/>
      <c r="AM12" s="327"/>
      <c r="AN12" s="327"/>
      <c r="AO12" s="327"/>
      <c r="AP12" s="327"/>
      <c r="AQ12" s="327"/>
      <c r="AR12" s="327"/>
      <c r="AS12" s="327"/>
      <c r="AT12" s="327"/>
      <c r="AU12" s="327"/>
      <c r="AV12" s="328"/>
    </row>
    <row r="13" spans="2:51" ht="18.600000000000001" customHeight="1">
      <c r="B13" s="266" t="s">
        <v>114</v>
      </c>
      <c r="C13" s="267"/>
      <c r="D13" s="267"/>
      <c r="E13" s="267"/>
      <c r="F13" s="267"/>
      <c r="G13" s="267"/>
      <c r="H13" s="267"/>
      <c r="I13" s="267"/>
      <c r="J13" s="267"/>
      <c r="K13" s="267"/>
      <c r="L13" s="267"/>
      <c r="M13" s="267"/>
      <c r="N13" s="268"/>
      <c r="O13" s="272" t="e">
        <f>VLOOKUP($AY$2,Data,2,FALSE)</f>
        <v>#REF!</v>
      </c>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4"/>
    </row>
    <row r="14" spans="2:51" ht="18.600000000000001" customHeight="1">
      <c r="B14" s="269"/>
      <c r="C14" s="270"/>
      <c r="D14" s="270"/>
      <c r="E14" s="270"/>
      <c r="F14" s="270"/>
      <c r="G14" s="270"/>
      <c r="H14" s="270"/>
      <c r="I14" s="270"/>
      <c r="J14" s="270"/>
      <c r="K14" s="270"/>
      <c r="L14" s="270"/>
      <c r="M14" s="270"/>
      <c r="N14" s="271"/>
      <c r="O14" s="275"/>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7"/>
    </row>
    <row r="15" spans="2:51" ht="24.75" customHeight="1">
      <c r="B15" s="176" t="s">
        <v>9</v>
      </c>
      <c r="C15" s="177"/>
      <c r="D15" s="177"/>
      <c r="E15" s="177"/>
      <c r="F15" s="177"/>
      <c r="G15" s="260"/>
      <c r="H15" s="237" t="s">
        <v>4</v>
      </c>
      <c r="I15" s="238"/>
      <c r="J15" s="238"/>
      <c r="K15" s="238"/>
      <c r="L15" s="238"/>
      <c r="M15" s="238"/>
      <c r="N15" s="239"/>
      <c r="O15" s="168" t="s">
        <v>12</v>
      </c>
      <c r="P15" s="169"/>
      <c r="Q15" s="169"/>
      <c r="R15" s="169"/>
      <c r="S15" s="281" t="e">
        <f>IF(VLOOKUP($AY$2,Data,10,FALSE)=0,"-",VLOOKUP($AY$2,Data,10,FALSE))</f>
        <v>#REF!</v>
      </c>
      <c r="T15" s="281"/>
      <c r="U15" s="281"/>
      <c r="V15" s="281"/>
      <c r="W15" s="281"/>
      <c r="X15" s="281"/>
      <c r="Y15" s="281"/>
      <c r="Z15" s="281"/>
      <c r="AA15" s="281"/>
      <c r="AB15" s="281"/>
      <c r="AC15" s="281"/>
      <c r="AD15" s="281"/>
      <c r="AE15" s="282"/>
      <c r="AF15" s="168" t="s">
        <v>13</v>
      </c>
      <c r="AG15" s="169"/>
      <c r="AH15" s="169"/>
      <c r="AI15" s="169"/>
      <c r="AJ15" s="281" t="e">
        <f>IF(VLOOKUP($AY$2,Data,9,FALSE)=0,"-",VLOOKUP($AY$2,Data,9,FALSE))</f>
        <v>#REF!</v>
      </c>
      <c r="AK15" s="281"/>
      <c r="AL15" s="281"/>
      <c r="AM15" s="281"/>
      <c r="AN15" s="281"/>
      <c r="AO15" s="281"/>
      <c r="AP15" s="281"/>
      <c r="AQ15" s="281"/>
      <c r="AR15" s="281"/>
      <c r="AS15" s="281"/>
      <c r="AT15" s="281"/>
      <c r="AU15" s="281"/>
      <c r="AV15" s="282"/>
    </row>
    <row r="16" spans="2:51" ht="24.75" customHeight="1">
      <c r="B16" s="193"/>
      <c r="C16" s="194"/>
      <c r="D16" s="194"/>
      <c r="E16" s="194"/>
      <c r="F16" s="194"/>
      <c r="G16" s="261"/>
      <c r="H16" s="229" t="s">
        <v>5</v>
      </c>
      <c r="I16" s="230"/>
      <c r="J16" s="230"/>
      <c r="K16" s="230"/>
      <c r="L16" s="230"/>
      <c r="M16" s="230"/>
      <c r="N16" s="231"/>
      <c r="O16" s="232" t="s">
        <v>12</v>
      </c>
      <c r="P16" s="233"/>
      <c r="Q16" s="233"/>
      <c r="R16" s="233"/>
      <c r="S16" s="234" t="e">
        <f>IF(VLOOKUP($AY$2,Data,16,FALSE)=0,"-",VLOOKUP($AY$2,Data,16,FALSE))</f>
        <v>#REF!</v>
      </c>
      <c r="T16" s="234"/>
      <c r="U16" s="234"/>
      <c r="V16" s="234"/>
      <c r="W16" s="234"/>
      <c r="X16" s="234"/>
      <c r="Y16" s="234"/>
      <c r="Z16" s="234"/>
      <c r="AA16" s="234"/>
      <c r="AB16" s="235" t="s">
        <v>29</v>
      </c>
      <c r="AC16" s="235"/>
      <c r="AD16" s="235"/>
      <c r="AE16" s="236"/>
      <c r="AF16" s="232" t="s">
        <v>13</v>
      </c>
      <c r="AG16" s="233"/>
      <c r="AH16" s="233"/>
      <c r="AI16" s="233"/>
      <c r="AJ16" s="234" t="e">
        <f>IF(VLOOKUP($AY$2,Data,11,FALSE)=0,"-",VLOOKUP($AY$2,Data,11,FALSE))</f>
        <v>#REF!</v>
      </c>
      <c r="AK16" s="234"/>
      <c r="AL16" s="234"/>
      <c r="AM16" s="234"/>
      <c r="AN16" s="234"/>
      <c r="AO16" s="234"/>
      <c r="AP16" s="234"/>
      <c r="AQ16" s="234"/>
      <c r="AR16" s="234"/>
      <c r="AS16" s="235" t="s">
        <v>30</v>
      </c>
      <c r="AT16" s="235"/>
      <c r="AU16" s="235"/>
      <c r="AV16" s="236"/>
    </row>
    <row r="17" spans="2:48" ht="24.75" customHeight="1">
      <c r="B17" s="193"/>
      <c r="C17" s="194"/>
      <c r="D17" s="194"/>
      <c r="E17" s="194"/>
      <c r="F17" s="194"/>
      <c r="G17" s="261"/>
      <c r="H17" s="278" t="s">
        <v>19</v>
      </c>
      <c r="I17" s="279"/>
      <c r="J17" s="279"/>
      <c r="K17" s="279"/>
      <c r="L17" s="279"/>
      <c r="M17" s="279"/>
      <c r="N17" s="280"/>
      <c r="O17" s="244" t="s">
        <v>12</v>
      </c>
      <c r="P17" s="245"/>
      <c r="Q17" s="245"/>
      <c r="R17" s="245"/>
      <c r="S17" s="13" t="s">
        <v>44</v>
      </c>
      <c r="T17" s="306" t="e">
        <f>IF(VLOOKUP($AY$2,Data,17,FALSE)=0,"-",VLOOKUP($AY$2,Data,17,FALSE))</f>
        <v>#REF!</v>
      </c>
      <c r="U17" s="306"/>
      <c r="V17" s="306"/>
      <c r="W17" s="306"/>
      <c r="X17" s="306"/>
      <c r="Y17" s="306"/>
      <c r="Z17" s="306"/>
      <c r="AA17" s="13" t="s">
        <v>45</v>
      </c>
      <c r="AB17" s="235" t="s">
        <v>29</v>
      </c>
      <c r="AC17" s="235"/>
      <c r="AD17" s="235"/>
      <c r="AE17" s="236"/>
      <c r="AF17" s="244" t="s">
        <v>13</v>
      </c>
      <c r="AG17" s="245"/>
      <c r="AH17" s="245"/>
      <c r="AI17" s="245"/>
      <c r="AJ17" s="13" t="s">
        <v>46</v>
      </c>
      <c r="AK17" s="306" t="e">
        <f>IF(VLOOKUP($AY$2,Data,12,FALSE)=0,"-",VLOOKUP($AY$2,Data,12,FALSE))</f>
        <v>#REF!</v>
      </c>
      <c r="AL17" s="306"/>
      <c r="AM17" s="306"/>
      <c r="AN17" s="306"/>
      <c r="AO17" s="306"/>
      <c r="AP17" s="306"/>
      <c r="AQ17" s="306"/>
      <c r="AR17" s="13" t="s">
        <v>47</v>
      </c>
      <c r="AS17" s="235" t="s">
        <v>30</v>
      </c>
      <c r="AT17" s="235"/>
      <c r="AU17" s="235"/>
      <c r="AV17" s="236"/>
    </row>
    <row r="18" spans="2:48" ht="24.75" customHeight="1">
      <c r="B18" s="193"/>
      <c r="C18" s="194"/>
      <c r="D18" s="194"/>
      <c r="E18" s="194"/>
      <c r="F18" s="194"/>
      <c r="G18" s="261"/>
      <c r="H18" s="257" t="s">
        <v>6</v>
      </c>
      <c r="I18" s="258"/>
      <c r="J18" s="258"/>
      <c r="K18" s="258"/>
      <c r="L18" s="258"/>
      <c r="M18" s="258"/>
      <c r="N18" s="259"/>
      <c r="O18" s="244" t="s">
        <v>12</v>
      </c>
      <c r="P18" s="245"/>
      <c r="Q18" s="245"/>
      <c r="R18" s="245"/>
      <c r="S18" s="306" t="e">
        <f>IF(VLOOKUP($AY$2,Data,18,FALSE)=0,"-",VLOOKUP($AY$2,Data,18,FALSE))</f>
        <v>#REF!</v>
      </c>
      <c r="T18" s="306"/>
      <c r="U18" s="306"/>
      <c r="V18" s="306"/>
      <c r="W18" s="306"/>
      <c r="X18" s="306"/>
      <c r="Y18" s="306"/>
      <c r="Z18" s="306"/>
      <c r="AA18" s="306"/>
      <c r="AB18" s="253"/>
      <c r="AC18" s="253"/>
      <c r="AD18" s="253"/>
      <c r="AE18" s="254"/>
      <c r="AF18" s="244" t="s">
        <v>13</v>
      </c>
      <c r="AG18" s="245"/>
      <c r="AH18" s="245"/>
      <c r="AI18" s="245"/>
      <c r="AJ18" s="306" t="e">
        <f>IF(VLOOKUP($AY$2,Data,13,FALSE)=0,"-",VLOOKUP($AY$2,Data,13,FALSE))</f>
        <v>#REF!</v>
      </c>
      <c r="AK18" s="306"/>
      <c r="AL18" s="306"/>
      <c r="AM18" s="306"/>
      <c r="AN18" s="306"/>
      <c r="AO18" s="306"/>
      <c r="AP18" s="306"/>
      <c r="AQ18" s="306"/>
      <c r="AR18" s="306"/>
      <c r="AS18" s="253"/>
      <c r="AT18" s="253"/>
      <c r="AU18" s="253"/>
      <c r="AV18" s="254"/>
    </row>
    <row r="19" spans="2:48" ht="24.75" customHeight="1">
      <c r="B19" s="193"/>
      <c r="C19" s="194"/>
      <c r="D19" s="194"/>
      <c r="E19" s="194"/>
      <c r="F19" s="194"/>
      <c r="G19" s="261"/>
      <c r="H19" s="257" t="s">
        <v>112</v>
      </c>
      <c r="I19" s="258"/>
      <c r="J19" s="258"/>
      <c r="K19" s="258"/>
      <c r="L19" s="258"/>
      <c r="M19" s="258"/>
      <c r="N19" s="259"/>
      <c r="O19" s="244" t="s">
        <v>12</v>
      </c>
      <c r="P19" s="245"/>
      <c r="Q19" s="245"/>
      <c r="R19" s="245"/>
      <c r="S19" s="306" t="e">
        <f>IF(VLOOKUP($AY$2,Data,19,FALSE)=0,"-",VLOOKUP($AY$2,Data,19,FALSE))</f>
        <v>#REF!</v>
      </c>
      <c r="T19" s="306"/>
      <c r="U19" s="306"/>
      <c r="V19" s="306"/>
      <c r="W19" s="306"/>
      <c r="X19" s="306"/>
      <c r="Y19" s="306"/>
      <c r="Z19" s="306"/>
      <c r="AA19" s="306"/>
      <c r="AB19" s="255" t="s">
        <v>31</v>
      </c>
      <c r="AC19" s="255"/>
      <c r="AD19" s="255"/>
      <c r="AE19" s="256"/>
      <c r="AF19" s="244" t="s">
        <v>13</v>
      </c>
      <c r="AG19" s="245"/>
      <c r="AH19" s="245"/>
      <c r="AI19" s="245"/>
      <c r="AJ19" s="306" t="e">
        <f>IF(VLOOKUP($AY$2,Data,14,FALSE)=0,"-",VLOOKUP($AY$2,Data,14,FALSE))</f>
        <v>#REF!</v>
      </c>
      <c r="AK19" s="306"/>
      <c r="AL19" s="306"/>
      <c r="AM19" s="306"/>
      <c r="AN19" s="306"/>
      <c r="AO19" s="306"/>
      <c r="AP19" s="306"/>
      <c r="AQ19" s="306"/>
      <c r="AR19" s="306"/>
      <c r="AS19" s="255" t="s">
        <v>32</v>
      </c>
      <c r="AT19" s="255"/>
      <c r="AU19" s="255"/>
      <c r="AV19" s="256"/>
    </row>
    <row r="20" spans="2:48" ht="24.75" customHeight="1">
      <c r="B20" s="179"/>
      <c r="C20" s="180"/>
      <c r="D20" s="180"/>
      <c r="E20" s="180"/>
      <c r="F20" s="180"/>
      <c r="G20" s="262"/>
      <c r="H20" s="219" t="s">
        <v>113</v>
      </c>
      <c r="I20" s="220"/>
      <c r="J20" s="220"/>
      <c r="K20" s="220"/>
      <c r="L20" s="220"/>
      <c r="M20" s="220"/>
      <c r="N20" s="221"/>
      <c r="O20" s="222" t="s">
        <v>12</v>
      </c>
      <c r="P20" s="223"/>
      <c r="Q20" s="223"/>
      <c r="R20" s="223"/>
      <c r="S20" s="240" t="e">
        <f>IF(VLOOKUP($AY$2,Data,20,FALSE)=0,"-",VLOOKUP($AY$2,Data,20,FALSE))</f>
        <v>#REF!</v>
      </c>
      <c r="T20" s="240"/>
      <c r="U20" s="240"/>
      <c r="V20" s="240"/>
      <c r="W20" s="240"/>
      <c r="X20" s="240"/>
      <c r="Y20" s="240"/>
      <c r="Z20" s="240"/>
      <c r="AA20" s="240"/>
      <c r="AB20" s="241" t="s">
        <v>31</v>
      </c>
      <c r="AC20" s="241"/>
      <c r="AD20" s="241"/>
      <c r="AE20" s="242"/>
      <c r="AF20" s="222" t="s">
        <v>13</v>
      </c>
      <c r="AG20" s="223"/>
      <c r="AH20" s="223"/>
      <c r="AI20" s="223"/>
      <c r="AJ20" s="240" t="e">
        <f>IF(VLOOKUP($AY$2,Data,15,FALSE)=0,"-",VLOOKUP($AY$2,Data,15,FALSE))</f>
        <v>#REF!</v>
      </c>
      <c r="AK20" s="240"/>
      <c r="AL20" s="240"/>
      <c r="AM20" s="240"/>
      <c r="AN20" s="240"/>
      <c r="AO20" s="240"/>
      <c r="AP20" s="240"/>
      <c r="AQ20" s="240"/>
      <c r="AR20" s="240"/>
      <c r="AS20" s="241" t="s">
        <v>32</v>
      </c>
      <c r="AT20" s="241"/>
      <c r="AU20" s="241"/>
      <c r="AV20" s="242"/>
    </row>
    <row r="21" spans="2:48" ht="24.75" customHeight="1">
      <c r="B21" s="176" t="s">
        <v>10</v>
      </c>
      <c r="C21" s="224"/>
      <c r="D21" s="224"/>
      <c r="E21" s="224"/>
      <c r="F21" s="224"/>
      <c r="G21" s="251"/>
      <c r="H21" s="237" t="s">
        <v>5</v>
      </c>
      <c r="I21" s="238"/>
      <c r="J21" s="238"/>
      <c r="K21" s="238"/>
      <c r="L21" s="238"/>
      <c r="M21" s="238"/>
      <c r="N21" s="239"/>
      <c r="O21" s="168" t="s">
        <v>12</v>
      </c>
      <c r="P21" s="169"/>
      <c r="Q21" s="169"/>
      <c r="R21" s="169"/>
      <c r="S21" s="249" t="e">
        <f>IF(VLOOKUP($AY$2,Data,24,FALSE)=0,"-",VLOOKUP($AY$2,Data,24,FALSE))</f>
        <v>#REF!</v>
      </c>
      <c r="T21" s="249"/>
      <c r="U21" s="249"/>
      <c r="V21" s="249"/>
      <c r="W21" s="249"/>
      <c r="X21" s="249"/>
      <c r="Y21" s="249"/>
      <c r="Z21" s="249"/>
      <c r="AA21" s="249"/>
      <c r="AB21" s="247" t="s">
        <v>29</v>
      </c>
      <c r="AC21" s="247"/>
      <c r="AD21" s="247"/>
      <c r="AE21" s="248"/>
      <c r="AF21" s="168" t="s">
        <v>13</v>
      </c>
      <c r="AG21" s="169"/>
      <c r="AH21" s="169"/>
      <c r="AI21" s="169"/>
      <c r="AJ21" s="249" t="e">
        <f>IF(VLOOKUP($AY$2,Data,21,FALSE)=0,"-",VLOOKUP($AY$2,Data,21,FALSE))</f>
        <v>#REF!</v>
      </c>
      <c r="AK21" s="249"/>
      <c r="AL21" s="249"/>
      <c r="AM21" s="249"/>
      <c r="AN21" s="249"/>
      <c r="AO21" s="249"/>
      <c r="AP21" s="249"/>
      <c r="AQ21" s="249"/>
      <c r="AR21" s="249"/>
      <c r="AS21" s="247" t="s">
        <v>30</v>
      </c>
      <c r="AT21" s="247"/>
      <c r="AU21" s="247"/>
      <c r="AV21" s="248"/>
    </row>
    <row r="22" spans="2:48" ht="24.75" customHeight="1">
      <c r="B22" s="225"/>
      <c r="C22" s="226"/>
      <c r="D22" s="226"/>
      <c r="E22" s="226"/>
      <c r="F22" s="226"/>
      <c r="G22" s="252"/>
      <c r="H22" s="229" t="s">
        <v>112</v>
      </c>
      <c r="I22" s="230"/>
      <c r="J22" s="230"/>
      <c r="K22" s="230"/>
      <c r="L22" s="230"/>
      <c r="M22" s="230"/>
      <c r="N22" s="231"/>
      <c r="O22" s="232" t="s">
        <v>12</v>
      </c>
      <c r="P22" s="233"/>
      <c r="Q22" s="233"/>
      <c r="R22" s="233"/>
      <c r="S22" s="234" t="e">
        <f>IF(VLOOKUP($AY$2,Data,25,FALSE)=0,"-",VLOOKUP($AY$2,Data,25,FALSE))</f>
        <v>#REF!</v>
      </c>
      <c r="T22" s="234"/>
      <c r="U22" s="234"/>
      <c r="V22" s="234"/>
      <c r="W22" s="234"/>
      <c r="X22" s="234"/>
      <c r="Y22" s="234"/>
      <c r="Z22" s="234"/>
      <c r="AA22" s="234"/>
      <c r="AB22" s="235" t="s">
        <v>31</v>
      </c>
      <c r="AC22" s="235"/>
      <c r="AD22" s="235"/>
      <c r="AE22" s="236"/>
      <c r="AF22" s="232" t="s">
        <v>13</v>
      </c>
      <c r="AG22" s="233"/>
      <c r="AH22" s="233"/>
      <c r="AI22" s="233"/>
      <c r="AJ22" s="234" t="e">
        <f>IF(VLOOKUP($AY$2,Data,22,FALSE)=0,"-",VLOOKUP($AY$2,Data,22,FALSE))</f>
        <v>#REF!</v>
      </c>
      <c r="AK22" s="234"/>
      <c r="AL22" s="234"/>
      <c r="AM22" s="234"/>
      <c r="AN22" s="234"/>
      <c r="AO22" s="234"/>
      <c r="AP22" s="234"/>
      <c r="AQ22" s="234"/>
      <c r="AR22" s="234"/>
      <c r="AS22" s="235" t="s">
        <v>32</v>
      </c>
      <c r="AT22" s="235"/>
      <c r="AU22" s="235"/>
      <c r="AV22" s="236"/>
    </row>
    <row r="23" spans="2:48" ht="24.75" customHeight="1">
      <c r="B23" s="225"/>
      <c r="C23" s="226"/>
      <c r="D23" s="226"/>
      <c r="E23" s="226"/>
      <c r="F23" s="226"/>
      <c r="G23" s="252"/>
      <c r="H23" s="219" t="s">
        <v>113</v>
      </c>
      <c r="I23" s="220"/>
      <c r="J23" s="220"/>
      <c r="K23" s="220"/>
      <c r="L23" s="220"/>
      <c r="M23" s="220"/>
      <c r="N23" s="221"/>
      <c r="O23" s="222" t="s">
        <v>12</v>
      </c>
      <c r="P23" s="223"/>
      <c r="Q23" s="223"/>
      <c r="R23" s="223"/>
      <c r="S23" s="240" t="e">
        <f>IF(VLOOKUP($AY$2,Data,26,FALSE)=0,"-",VLOOKUP($AY$2,Data,26,FALSE))</f>
        <v>#REF!</v>
      </c>
      <c r="T23" s="240"/>
      <c r="U23" s="240"/>
      <c r="V23" s="240"/>
      <c r="W23" s="240"/>
      <c r="X23" s="240"/>
      <c r="Y23" s="240"/>
      <c r="Z23" s="240"/>
      <c r="AA23" s="240"/>
      <c r="AB23" s="241" t="s">
        <v>31</v>
      </c>
      <c r="AC23" s="241"/>
      <c r="AD23" s="241"/>
      <c r="AE23" s="242"/>
      <c r="AF23" s="222" t="s">
        <v>13</v>
      </c>
      <c r="AG23" s="223"/>
      <c r="AH23" s="223"/>
      <c r="AI23" s="223"/>
      <c r="AJ23" s="240" t="e">
        <f>IF(VLOOKUP($AY$2,Data,23,FALSE)=0,"-",VLOOKUP($AY$2,Data,23,FALSE))</f>
        <v>#REF!</v>
      </c>
      <c r="AK23" s="240"/>
      <c r="AL23" s="240"/>
      <c r="AM23" s="240"/>
      <c r="AN23" s="240"/>
      <c r="AO23" s="240"/>
      <c r="AP23" s="240"/>
      <c r="AQ23" s="240"/>
      <c r="AR23" s="240"/>
      <c r="AS23" s="241" t="s">
        <v>32</v>
      </c>
      <c r="AT23" s="241"/>
      <c r="AU23" s="241"/>
      <c r="AV23" s="242"/>
    </row>
    <row r="24" spans="2:48" ht="24.75" customHeight="1">
      <c r="B24" s="176" t="s">
        <v>11</v>
      </c>
      <c r="C24" s="224"/>
      <c r="D24" s="224"/>
      <c r="E24" s="224"/>
      <c r="F24" s="224"/>
      <c r="G24" s="224"/>
      <c r="H24" s="237" t="s">
        <v>5</v>
      </c>
      <c r="I24" s="238"/>
      <c r="J24" s="238"/>
      <c r="K24" s="238"/>
      <c r="L24" s="238"/>
      <c r="M24" s="238"/>
      <c r="N24" s="239"/>
      <c r="O24" s="168" t="s">
        <v>12</v>
      </c>
      <c r="P24" s="169"/>
      <c r="Q24" s="169"/>
      <c r="R24" s="169"/>
      <c r="S24" s="249" t="e">
        <f>IF(VLOOKUP($AY$2,Data,30,FALSE)=0,"-",VLOOKUP($AY$2,Data,30,FALSE))</f>
        <v>#REF!</v>
      </c>
      <c r="T24" s="249"/>
      <c r="U24" s="249"/>
      <c r="V24" s="249"/>
      <c r="W24" s="249"/>
      <c r="X24" s="249"/>
      <c r="Y24" s="249"/>
      <c r="Z24" s="249"/>
      <c r="AA24" s="249"/>
      <c r="AB24" s="247" t="s">
        <v>29</v>
      </c>
      <c r="AC24" s="247"/>
      <c r="AD24" s="247"/>
      <c r="AE24" s="248"/>
      <c r="AF24" s="168" t="s">
        <v>13</v>
      </c>
      <c r="AG24" s="169"/>
      <c r="AH24" s="169"/>
      <c r="AI24" s="169"/>
      <c r="AJ24" s="249" t="e">
        <f>IF(VLOOKUP($AY$2,Data,27,FALSE)=0,"-",VLOOKUP($AY$2,Data,27,FALSE))</f>
        <v>#REF!</v>
      </c>
      <c r="AK24" s="249"/>
      <c r="AL24" s="249"/>
      <c r="AM24" s="249"/>
      <c r="AN24" s="249"/>
      <c r="AO24" s="249"/>
      <c r="AP24" s="249"/>
      <c r="AQ24" s="249"/>
      <c r="AR24" s="249"/>
      <c r="AS24" s="247" t="s">
        <v>30</v>
      </c>
      <c r="AT24" s="247"/>
      <c r="AU24" s="247"/>
      <c r="AV24" s="248"/>
    </row>
    <row r="25" spans="2:48" ht="24.75" customHeight="1">
      <c r="B25" s="225"/>
      <c r="C25" s="226"/>
      <c r="D25" s="226"/>
      <c r="E25" s="226"/>
      <c r="F25" s="226"/>
      <c r="G25" s="226"/>
      <c r="H25" s="229" t="s">
        <v>112</v>
      </c>
      <c r="I25" s="230"/>
      <c r="J25" s="230"/>
      <c r="K25" s="230"/>
      <c r="L25" s="230"/>
      <c r="M25" s="230"/>
      <c r="N25" s="231"/>
      <c r="O25" s="232" t="s">
        <v>12</v>
      </c>
      <c r="P25" s="233"/>
      <c r="Q25" s="233"/>
      <c r="R25" s="233"/>
      <c r="S25" s="234" t="e">
        <f>IF(VLOOKUP($AY$2,Data,31,FALSE)=0,"-",VLOOKUP($AY$2,Data,31,FALSE))</f>
        <v>#REF!</v>
      </c>
      <c r="T25" s="234"/>
      <c r="U25" s="234"/>
      <c r="V25" s="234"/>
      <c r="W25" s="234"/>
      <c r="X25" s="234"/>
      <c r="Y25" s="234"/>
      <c r="Z25" s="234"/>
      <c r="AA25" s="234"/>
      <c r="AB25" s="235" t="s">
        <v>31</v>
      </c>
      <c r="AC25" s="235"/>
      <c r="AD25" s="235"/>
      <c r="AE25" s="236"/>
      <c r="AF25" s="232" t="s">
        <v>13</v>
      </c>
      <c r="AG25" s="233"/>
      <c r="AH25" s="233"/>
      <c r="AI25" s="233"/>
      <c r="AJ25" s="234" t="e">
        <f>IF(VLOOKUP($AY$2,Data,28,FALSE)=0,"-",VLOOKUP($AY$2,Data,28,FALSE))</f>
        <v>#REF!</v>
      </c>
      <c r="AK25" s="234"/>
      <c r="AL25" s="234"/>
      <c r="AM25" s="234"/>
      <c r="AN25" s="234"/>
      <c r="AO25" s="234"/>
      <c r="AP25" s="234"/>
      <c r="AQ25" s="234"/>
      <c r="AR25" s="234"/>
      <c r="AS25" s="235" t="s">
        <v>32</v>
      </c>
      <c r="AT25" s="235"/>
      <c r="AU25" s="235"/>
      <c r="AV25" s="236"/>
    </row>
    <row r="26" spans="2:48" ht="24.75" customHeight="1">
      <c r="B26" s="227"/>
      <c r="C26" s="228"/>
      <c r="D26" s="228"/>
      <c r="E26" s="228"/>
      <c r="F26" s="228"/>
      <c r="G26" s="228"/>
      <c r="H26" s="219" t="s">
        <v>113</v>
      </c>
      <c r="I26" s="220"/>
      <c r="J26" s="220"/>
      <c r="K26" s="220"/>
      <c r="L26" s="220"/>
      <c r="M26" s="220"/>
      <c r="N26" s="221"/>
      <c r="O26" s="222" t="s">
        <v>12</v>
      </c>
      <c r="P26" s="223"/>
      <c r="Q26" s="223"/>
      <c r="R26" s="223"/>
      <c r="S26" s="240" t="e">
        <f>IF(VLOOKUP($AY$2,Data,32,FALSE)=0,"-",VLOOKUP($AY$2,Data,32,FALSE))</f>
        <v>#REF!</v>
      </c>
      <c r="T26" s="240"/>
      <c r="U26" s="240"/>
      <c r="V26" s="240"/>
      <c r="W26" s="240"/>
      <c r="X26" s="240"/>
      <c r="Y26" s="240"/>
      <c r="Z26" s="240"/>
      <c r="AA26" s="240"/>
      <c r="AB26" s="241" t="s">
        <v>31</v>
      </c>
      <c r="AC26" s="241"/>
      <c r="AD26" s="241"/>
      <c r="AE26" s="242"/>
      <c r="AF26" s="222" t="s">
        <v>13</v>
      </c>
      <c r="AG26" s="223"/>
      <c r="AH26" s="223"/>
      <c r="AI26" s="223"/>
      <c r="AJ26" s="240" t="e">
        <f>IF(VLOOKUP($AY$2,Data,29,FALSE)=0,"-",VLOOKUP($AY$2,Data,29,FALSE))</f>
        <v>#REF!</v>
      </c>
      <c r="AK26" s="240"/>
      <c r="AL26" s="240"/>
      <c r="AM26" s="240"/>
      <c r="AN26" s="240"/>
      <c r="AO26" s="240"/>
      <c r="AP26" s="240"/>
      <c r="AQ26" s="240"/>
      <c r="AR26" s="240"/>
      <c r="AS26" s="241" t="s">
        <v>32</v>
      </c>
      <c r="AT26" s="241"/>
      <c r="AU26" s="241"/>
      <c r="AV26" s="242"/>
    </row>
    <row r="27" spans="2:48" ht="24.75" customHeight="1">
      <c r="B27" s="210" t="s">
        <v>7</v>
      </c>
      <c r="C27" s="211"/>
      <c r="D27" s="211"/>
      <c r="E27" s="211"/>
      <c r="F27" s="211"/>
      <c r="G27" s="211"/>
      <c r="H27" s="211"/>
      <c r="I27" s="211"/>
      <c r="J27" s="211"/>
      <c r="K27" s="211"/>
      <c r="L27" s="211"/>
      <c r="M27" s="211"/>
      <c r="N27" s="212"/>
      <c r="O27" s="216" t="s">
        <v>12</v>
      </c>
      <c r="P27" s="217"/>
      <c r="Q27" s="217"/>
      <c r="R27" s="217"/>
      <c r="S27" s="218" t="e">
        <f>IF(VLOOKUP($AY$2,Data,34,FALSE)=0,"-",VLOOKUP($AY$2,Data,34,FALSE))</f>
        <v>#REF!</v>
      </c>
      <c r="T27" s="218"/>
      <c r="U27" s="218"/>
      <c r="V27" s="218"/>
      <c r="W27" s="218"/>
      <c r="X27" s="218"/>
      <c r="Y27" s="218"/>
      <c r="Z27" s="218"/>
      <c r="AA27" s="218"/>
      <c r="AB27" s="214" t="s">
        <v>29</v>
      </c>
      <c r="AC27" s="214"/>
      <c r="AD27" s="214"/>
      <c r="AE27" s="215"/>
      <c r="AF27" s="216" t="s">
        <v>13</v>
      </c>
      <c r="AG27" s="217"/>
      <c r="AH27" s="217"/>
      <c r="AI27" s="217"/>
      <c r="AJ27" s="218" t="e">
        <f>IF(VLOOKUP($AY$2,Data,33,FALSE)=0,"-",VLOOKUP($AY$2,Data,33,FALSE))</f>
        <v>#REF!</v>
      </c>
      <c r="AK27" s="218"/>
      <c r="AL27" s="218"/>
      <c r="AM27" s="218"/>
      <c r="AN27" s="218"/>
      <c r="AO27" s="218"/>
      <c r="AP27" s="218"/>
      <c r="AQ27" s="218"/>
      <c r="AR27" s="218"/>
      <c r="AS27" s="214" t="s">
        <v>30</v>
      </c>
      <c r="AT27" s="214"/>
      <c r="AU27" s="214"/>
      <c r="AV27" s="215"/>
    </row>
    <row r="28" spans="2:48" ht="24.75" customHeight="1">
      <c r="B28" s="210" t="s">
        <v>14</v>
      </c>
      <c r="C28" s="211"/>
      <c r="D28" s="211"/>
      <c r="E28" s="211"/>
      <c r="F28" s="211"/>
      <c r="G28" s="211"/>
      <c r="H28" s="211"/>
      <c r="I28" s="211"/>
      <c r="J28" s="211"/>
      <c r="K28" s="211"/>
      <c r="L28" s="211"/>
      <c r="M28" s="211"/>
      <c r="N28" s="212"/>
      <c r="O28" s="216" t="s">
        <v>12</v>
      </c>
      <c r="P28" s="217"/>
      <c r="Q28" s="217"/>
      <c r="R28" s="217"/>
      <c r="S28" s="218" t="e">
        <f>IF(VLOOKUP($AY$2,Data,38,FALSE)=0,"-",VLOOKUP($AY$2,Data,38,FALSE))</f>
        <v>#REF!</v>
      </c>
      <c r="T28" s="218"/>
      <c r="U28" s="218"/>
      <c r="V28" s="218"/>
      <c r="W28" s="218"/>
      <c r="X28" s="218"/>
      <c r="Y28" s="218"/>
      <c r="Z28" s="218"/>
      <c r="AA28" s="218"/>
      <c r="AB28" s="214" t="s">
        <v>33</v>
      </c>
      <c r="AC28" s="214"/>
      <c r="AD28" s="214"/>
      <c r="AE28" s="215"/>
      <c r="AF28" s="216" t="s">
        <v>13</v>
      </c>
      <c r="AG28" s="217"/>
      <c r="AH28" s="217"/>
      <c r="AI28" s="217"/>
      <c r="AJ28" s="218" t="e">
        <f>IF(VLOOKUP($AY$2,Data,35,FALSE)=0,"-",VLOOKUP($AY$2,Data,35,FALSE))</f>
        <v>#REF!</v>
      </c>
      <c r="AK28" s="218"/>
      <c r="AL28" s="218"/>
      <c r="AM28" s="218"/>
      <c r="AN28" s="218"/>
      <c r="AO28" s="218"/>
      <c r="AP28" s="218"/>
      <c r="AQ28" s="218"/>
      <c r="AR28" s="218"/>
      <c r="AS28" s="214" t="s">
        <v>34</v>
      </c>
      <c r="AT28" s="214"/>
      <c r="AU28" s="214"/>
      <c r="AV28" s="215"/>
    </row>
    <row r="29" spans="2:48" ht="24.75" customHeight="1">
      <c r="B29" s="210" t="s">
        <v>15</v>
      </c>
      <c r="C29" s="211"/>
      <c r="D29" s="211"/>
      <c r="E29" s="211"/>
      <c r="F29" s="211"/>
      <c r="G29" s="211"/>
      <c r="H29" s="211"/>
      <c r="I29" s="211"/>
      <c r="J29" s="211"/>
      <c r="K29" s="211"/>
      <c r="L29" s="211"/>
      <c r="M29" s="211"/>
      <c r="N29" s="212"/>
      <c r="O29" s="216" t="s">
        <v>12</v>
      </c>
      <c r="P29" s="217"/>
      <c r="Q29" s="217"/>
      <c r="R29" s="217"/>
      <c r="S29" s="218" t="e">
        <f>IF(VLOOKUP($AY$2,Data,39,FALSE)=0,"-",VLOOKUP($AY$2,Data,39,FALSE))</f>
        <v>#REF!</v>
      </c>
      <c r="T29" s="218"/>
      <c r="U29" s="218"/>
      <c r="V29" s="218"/>
      <c r="W29" s="218"/>
      <c r="X29" s="218"/>
      <c r="Y29" s="218"/>
      <c r="Z29" s="218"/>
      <c r="AA29" s="218"/>
      <c r="AB29" s="214" t="s">
        <v>29</v>
      </c>
      <c r="AC29" s="214"/>
      <c r="AD29" s="214"/>
      <c r="AE29" s="215"/>
      <c r="AF29" s="216" t="s">
        <v>13</v>
      </c>
      <c r="AG29" s="217"/>
      <c r="AH29" s="217"/>
      <c r="AI29" s="217"/>
      <c r="AJ29" s="218" t="e">
        <f>IF(VLOOKUP($AY$2,Data,36,FALSE)=0,"-",VLOOKUP($AY$2,Data,36,FALSE))</f>
        <v>#REF!</v>
      </c>
      <c r="AK29" s="218"/>
      <c r="AL29" s="218"/>
      <c r="AM29" s="218"/>
      <c r="AN29" s="218"/>
      <c r="AO29" s="218"/>
      <c r="AP29" s="218"/>
      <c r="AQ29" s="218"/>
      <c r="AR29" s="218"/>
      <c r="AS29" s="214" t="s">
        <v>30</v>
      </c>
      <c r="AT29" s="214"/>
      <c r="AU29" s="214"/>
      <c r="AV29" s="215"/>
    </row>
    <row r="30" spans="2:48" ht="24.75" customHeight="1">
      <c r="B30" s="199" t="s">
        <v>18</v>
      </c>
      <c r="C30" s="200"/>
      <c r="D30" s="200"/>
      <c r="E30" s="200"/>
      <c r="F30" s="200"/>
      <c r="G30" s="200"/>
      <c r="H30" s="200"/>
      <c r="I30" s="200"/>
      <c r="J30" s="200"/>
      <c r="K30" s="200"/>
      <c r="L30" s="200"/>
      <c r="M30" s="200"/>
      <c r="N30" s="201"/>
      <c r="O30" s="168" t="s">
        <v>12</v>
      </c>
      <c r="P30" s="169"/>
      <c r="Q30" s="169"/>
      <c r="R30" s="169"/>
      <c r="S30" s="249" t="e">
        <f>IF(VLOOKUP($AY$2,Data,40,FALSE)=0,"-",VLOOKUP($AY$2,Data,40,FALSE))</f>
        <v>#REF!</v>
      </c>
      <c r="T30" s="249"/>
      <c r="U30" s="249"/>
      <c r="V30" s="249"/>
      <c r="W30" s="249"/>
      <c r="X30" s="249"/>
      <c r="Y30" s="249"/>
      <c r="Z30" s="249"/>
      <c r="AA30" s="249"/>
      <c r="AB30" s="166" t="s">
        <v>29</v>
      </c>
      <c r="AC30" s="166"/>
      <c r="AD30" s="166"/>
      <c r="AE30" s="167"/>
      <c r="AF30" s="168" t="s">
        <v>13</v>
      </c>
      <c r="AG30" s="169"/>
      <c r="AH30" s="169"/>
      <c r="AI30" s="169"/>
      <c r="AJ30" s="249" t="e">
        <f>IF(VLOOKUP($AY$2,Data,37,FALSE)=0,"-",VLOOKUP($AY$2,Data,37,FALSE))</f>
        <v>#REF!</v>
      </c>
      <c r="AK30" s="249"/>
      <c r="AL30" s="249"/>
      <c r="AM30" s="249"/>
      <c r="AN30" s="249"/>
      <c r="AO30" s="249"/>
      <c r="AP30" s="249"/>
      <c r="AQ30" s="249"/>
      <c r="AR30" s="249"/>
      <c r="AS30" s="166" t="s">
        <v>30</v>
      </c>
      <c r="AT30" s="166"/>
      <c r="AU30" s="166"/>
      <c r="AV30" s="167"/>
    </row>
    <row r="31" spans="2:48" ht="33.75" customHeight="1">
      <c r="B31" s="199" t="s">
        <v>16</v>
      </c>
      <c r="C31" s="200"/>
      <c r="D31" s="200"/>
      <c r="E31" s="200"/>
      <c r="F31" s="200"/>
      <c r="G31" s="200"/>
      <c r="H31" s="200"/>
      <c r="I31" s="200"/>
      <c r="J31" s="200"/>
      <c r="K31" s="200"/>
      <c r="L31" s="200"/>
      <c r="M31" s="200"/>
      <c r="N31" s="201"/>
      <c r="O31" s="310" t="e">
        <f>IF(VLOOKUP($AY$2,Data,41,FALSE)=0,"-",VLOOKUP($AY$2,Data,41,FALSE))</f>
        <v>#REF!</v>
      </c>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c r="AP31" s="311"/>
      <c r="AQ31" s="311"/>
      <c r="AR31" s="311"/>
      <c r="AS31" s="311"/>
      <c r="AT31" s="311"/>
      <c r="AU31" s="311"/>
      <c r="AV31" s="312"/>
    </row>
    <row r="32" spans="2:48" ht="21.75" customHeight="1">
      <c r="B32" s="210" t="s">
        <v>8</v>
      </c>
      <c r="C32" s="211"/>
      <c r="D32" s="211"/>
      <c r="E32" s="211"/>
      <c r="F32" s="211"/>
      <c r="G32" s="211"/>
      <c r="H32" s="211"/>
      <c r="I32" s="211"/>
      <c r="J32" s="211"/>
      <c r="K32" s="211"/>
      <c r="L32" s="211"/>
      <c r="M32" s="211"/>
      <c r="N32" s="212"/>
      <c r="O32" s="310" t="e">
        <f>IF(VLOOKUP($AY$2,Data,42,FALSE)=0,"-",VLOOKUP($AY$2,Data,42,FALSE))</f>
        <v>#REF!</v>
      </c>
      <c r="P32" s="311"/>
      <c r="Q32" s="311"/>
      <c r="R32" s="311"/>
      <c r="S32" s="311"/>
      <c r="T32" s="311"/>
      <c r="U32" s="311"/>
      <c r="V32" s="311"/>
      <c r="W32" s="311"/>
      <c r="X32" s="311"/>
      <c r="Y32" s="311"/>
      <c r="Z32" s="311"/>
      <c r="AA32" s="311"/>
      <c r="AB32" s="311"/>
      <c r="AC32" s="311"/>
      <c r="AD32" s="311"/>
      <c r="AE32" s="311"/>
      <c r="AF32" s="311"/>
      <c r="AG32" s="311"/>
      <c r="AH32" s="311"/>
      <c r="AI32" s="311"/>
      <c r="AJ32" s="311"/>
      <c r="AK32" s="311"/>
      <c r="AL32" s="311"/>
      <c r="AM32" s="311"/>
      <c r="AN32" s="311"/>
      <c r="AO32" s="311"/>
      <c r="AP32" s="311"/>
      <c r="AQ32" s="311"/>
      <c r="AR32" s="311"/>
      <c r="AS32" s="311"/>
      <c r="AT32" s="311"/>
      <c r="AU32" s="311"/>
      <c r="AV32" s="312"/>
    </row>
    <row r="33" spans="2:48" ht="18.600000000000001" customHeight="1">
      <c r="B33" s="176" t="s">
        <v>2</v>
      </c>
      <c r="C33" s="202"/>
      <c r="D33" s="202"/>
      <c r="E33" s="202"/>
      <c r="F33" s="202"/>
      <c r="G33" s="202"/>
      <c r="H33" s="202"/>
      <c r="I33" s="202"/>
      <c r="J33" s="202"/>
      <c r="K33" s="202"/>
      <c r="L33" s="202"/>
      <c r="M33" s="202"/>
      <c r="N33" s="203"/>
      <c r="O33" s="182" t="s">
        <v>27</v>
      </c>
      <c r="P33" s="183"/>
      <c r="Q33" s="183"/>
      <c r="R33" s="183"/>
      <c r="S33" s="183"/>
      <c r="T33" s="183"/>
      <c r="U33" s="183"/>
      <c r="V33" s="184"/>
      <c r="W33" s="319" t="e">
        <f>VLOOKUP($AY$2,Data,43,FALSE)</f>
        <v>#REF!</v>
      </c>
      <c r="X33" s="320"/>
      <c r="Y33" s="320"/>
      <c r="Z33" s="320"/>
      <c r="AA33" s="320"/>
      <c r="AB33" s="320"/>
      <c r="AC33" s="320"/>
      <c r="AD33" s="320"/>
      <c r="AE33" s="321"/>
      <c r="AF33" s="185" t="s">
        <v>28</v>
      </c>
      <c r="AG33" s="183"/>
      <c r="AH33" s="183"/>
      <c r="AI33" s="183"/>
      <c r="AJ33" s="183"/>
      <c r="AK33" s="183"/>
      <c r="AL33" s="183"/>
      <c r="AM33" s="184"/>
      <c r="AN33" s="319" t="e">
        <f>VLOOKUP($AY$2,Data,44,FALSE)</f>
        <v>#REF!</v>
      </c>
      <c r="AO33" s="320"/>
      <c r="AP33" s="320"/>
      <c r="AQ33" s="320"/>
      <c r="AR33" s="320"/>
      <c r="AS33" s="320"/>
      <c r="AT33" s="320"/>
      <c r="AU33" s="320"/>
      <c r="AV33" s="322"/>
    </row>
    <row r="34" spans="2:48" ht="18.600000000000001" customHeight="1">
      <c r="B34" s="204"/>
      <c r="C34" s="205"/>
      <c r="D34" s="205"/>
      <c r="E34" s="205"/>
      <c r="F34" s="205"/>
      <c r="G34" s="205"/>
      <c r="H34" s="205"/>
      <c r="I34" s="205"/>
      <c r="J34" s="205"/>
      <c r="K34" s="205"/>
      <c r="L34" s="205"/>
      <c r="M34" s="205"/>
      <c r="N34" s="206"/>
      <c r="O34" s="186" t="s">
        <v>0</v>
      </c>
      <c r="P34" s="187"/>
      <c r="Q34" s="187"/>
      <c r="R34" s="187"/>
      <c r="S34" s="187"/>
      <c r="T34" s="187"/>
      <c r="U34" s="187"/>
      <c r="V34" s="188"/>
      <c r="W34" s="313" t="e">
        <f>VLOOKUP($AY$2,Data,45,FALSE)</f>
        <v>#REF!</v>
      </c>
      <c r="X34" s="314"/>
      <c r="Y34" s="314"/>
      <c r="Z34" s="314"/>
      <c r="AA34" s="314"/>
      <c r="AB34" s="314"/>
      <c r="AC34" s="314"/>
      <c r="AD34" s="314"/>
      <c r="AE34" s="314"/>
      <c r="AF34" s="314"/>
      <c r="AG34" s="314"/>
      <c r="AH34" s="314"/>
      <c r="AI34" s="314"/>
      <c r="AJ34" s="314"/>
      <c r="AK34" s="314"/>
      <c r="AL34" s="314"/>
      <c r="AM34" s="314"/>
      <c r="AN34" s="314"/>
      <c r="AO34" s="314"/>
      <c r="AP34" s="314"/>
      <c r="AQ34" s="314"/>
      <c r="AR34" s="314"/>
      <c r="AS34" s="314"/>
      <c r="AT34" s="314"/>
      <c r="AU34" s="314"/>
      <c r="AV34" s="315"/>
    </row>
    <row r="35" spans="2:48" ht="18.600000000000001" customHeight="1">
      <c r="B35" s="176" t="s">
        <v>3</v>
      </c>
      <c r="C35" s="177"/>
      <c r="D35" s="177"/>
      <c r="E35" s="177"/>
      <c r="F35" s="177"/>
      <c r="G35" s="177"/>
      <c r="H35" s="177"/>
      <c r="I35" s="177"/>
      <c r="J35" s="177"/>
      <c r="K35" s="177"/>
      <c r="L35" s="177"/>
      <c r="M35" s="177"/>
      <c r="N35" s="178"/>
      <c r="O35" s="182" t="s">
        <v>27</v>
      </c>
      <c r="P35" s="183"/>
      <c r="Q35" s="183"/>
      <c r="R35" s="183"/>
      <c r="S35" s="183"/>
      <c r="T35" s="183"/>
      <c r="U35" s="183"/>
      <c r="V35" s="184"/>
      <c r="W35" s="319" t="e">
        <f>VLOOKUP($AY$2,Data,46,FALSE)</f>
        <v>#REF!</v>
      </c>
      <c r="X35" s="320"/>
      <c r="Y35" s="320"/>
      <c r="Z35" s="320"/>
      <c r="AA35" s="320"/>
      <c r="AB35" s="320"/>
      <c r="AC35" s="320"/>
      <c r="AD35" s="320"/>
      <c r="AE35" s="321"/>
      <c r="AF35" s="185" t="s">
        <v>28</v>
      </c>
      <c r="AG35" s="183"/>
      <c r="AH35" s="183"/>
      <c r="AI35" s="183"/>
      <c r="AJ35" s="183"/>
      <c r="AK35" s="183"/>
      <c r="AL35" s="183"/>
      <c r="AM35" s="184"/>
      <c r="AN35" s="319" t="e">
        <f>VLOOKUP($AY$2,Data,47,FALSE)</f>
        <v>#REF!</v>
      </c>
      <c r="AO35" s="320"/>
      <c r="AP35" s="320"/>
      <c r="AQ35" s="320"/>
      <c r="AR35" s="320"/>
      <c r="AS35" s="320"/>
      <c r="AT35" s="320"/>
      <c r="AU35" s="320"/>
      <c r="AV35" s="322"/>
    </row>
    <row r="36" spans="2:48" ht="18.600000000000001" customHeight="1">
      <c r="B36" s="179"/>
      <c r="C36" s="180"/>
      <c r="D36" s="180"/>
      <c r="E36" s="180"/>
      <c r="F36" s="180"/>
      <c r="G36" s="180"/>
      <c r="H36" s="180"/>
      <c r="I36" s="180"/>
      <c r="J36" s="180"/>
      <c r="K36" s="180"/>
      <c r="L36" s="180"/>
      <c r="M36" s="180"/>
      <c r="N36" s="181"/>
      <c r="O36" s="186" t="s">
        <v>0</v>
      </c>
      <c r="P36" s="187"/>
      <c r="Q36" s="187"/>
      <c r="R36" s="187"/>
      <c r="S36" s="187"/>
      <c r="T36" s="187"/>
      <c r="U36" s="187"/>
      <c r="V36" s="188"/>
      <c r="W36" s="313" t="e">
        <f>VLOOKUP($AY$2,Data,48,FALSE)</f>
        <v>#REF!</v>
      </c>
      <c r="X36" s="314"/>
      <c r="Y36" s="314"/>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5"/>
    </row>
    <row r="37" spans="2:48" ht="18.600000000000001" customHeight="1">
      <c r="B37" s="192" t="s">
        <v>1</v>
      </c>
      <c r="C37" s="177"/>
      <c r="D37" s="177"/>
      <c r="E37" s="177"/>
      <c r="F37" s="177"/>
      <c r="G37" s="177"/>
      <c r="H37" s="177"/>
      <c r="I37" s="177"/>
      <c r="J37" s="177"/>
      <c r="K37" s="177"/>
      <c r="L37" s="177"/>
      <c r="M37" s="177"/>
      <c r="N37" s="178"/>
      <c r="O37" s="316" t="e">
        <f>VLOOKUP($AY$2,Data,49,FALSE)</f>
        <v>#REF!</v>
      </c>
      <c r="P37" s="317"/>
      <c r="Q37" s="317"/>
      <c r="R37" s="317"/>
      <c r="S37" s="317"/>
      <c r="T37" s="317"/>
      <c r="U37" s="317"/>
      <c r="V37" s="317"/>
      <c r="W37" s="317"/>
      <c r="X37" s="317"/>
      <c r="Y37" s="317"/>
      <c r="Z37" s="317"/>
      <c r="AA37" s="317"/>
      <c r="AB37" s="317"/>
      <c r="AC37" s="317"/>
      <c r="AD37" s="317"/>
      <c r="AE37" s="317"/>
      <c r="AF37" s="317"/>
      <c r="AG37" s="317"/>
      <c r="AH37" s="317"/>
      <c r="AI37" s="317"/>
      <c r="AJ37" s="317"/>
      <c r="AK37" s="317"/>
      <c r="AL37" s="317"/>
      <c r="AM37" s="317"/>
      <c r="AN37" s="317"/>
      <c r="AO37" s="317"/>
      <c r="AP37" s="317"/>
      <c r="AQ37" s="317"/>
      <c r="AR37" s="317"/>
      <c r="AS37" s="317"/>
      <c r="AT37" s="317"/>
      <c r="AU37" s="317"/>
      <c r="AV37" s="318"/>
    </row>
    <row r="38" spans="2:48" ht="18.600000000000001" customHeight="1">
      <c r="B38" s="193"/>
      <c r="C38" s="194"/>
      <c r="D38" s="194"/>
      <c r="E38" s="194"/>
      <c r="F38" s="194"/>
      <c r="G38" s="194"/>
      <c r="H38" s="194"/>
      <c r="I38" s="194"/>
      <c r="J38" s="194"/>
      <c r="K38" s="194"/>
      <c r="L38" s="194"/>
      <c r="M38" s="194"/>
      <c r="N38" s="195"/>
      <c r="O38" s="160"/>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2"/>
    </row>
    <row r="39" spans="2:48" ht="18.600000000000001" customHeight="1">
      <c r="B39" s="193"/>
      <c r="C39" s="194"/>
      <c r="D39" s="194"/>
      <c r="E39" s="194"/>
      <c r="F39" s="194"/>
      <c r="G39" s="194"/>
      <c r="H39" s="194"/>
      <c r="I39" s="194"/>
      <c r="J39" s="194"/>
      <c r="K39" s="194"/>
      <c r="L39" s="194"/>
      <c r="M39" s="194"/>
      <c r="N39" s="195"/>
      <c r="O39" s="163"/>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5"/>
    </row>
    <row r="40" spans="2:48" ht="18.600000000000001" customHeight="1">
      <c r="B40" s="193"/>
      <c r="C40" s="194"/>
      <c r="D40" s="194"/>
      <c r="E40" s="194"/>
      <c r="F40" s="194"/>
      <c r="G40" s="194"/>
      <c r="H40" s="194"/>
      <c r="I40" s="194"/>
      <c r="J40" s="194"/>
      <c r="K40" s="194"/>
      <c r="L40" s="194"/>
      <c r="M40" s="194"/>
      <c r="N40" s="195"/>
      <c r="O40" s="163"/>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5"/>
    </row>
    <row r="41" spans="2:48" ht="18.600000000000001" customHeight="1">
      <c r="B41" s="193"/>
      <c r="C41" s="194"/>
      <c r="D41" s="194"/>
      <c r="E41" s="194"/>
      <c r="F41" s="194"/>
      <c r="G41" s="194"/>
      <c r="H41" s="194"/>
      <c r="I41" s="194"/>
      <c r="J41" s="194"/>
      <c r="K41" s="194"/>
      <c r="L41" s="194"/>
      <c r="M41" s="194"/>
      <c r="N41" s="195"/>
      <c r="O41" s="171"/>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3"/>
    </row>
    <row r="42" spans="2:48" ht="18.600000000000001" customHeight="1">
      <c r="B42" s="174" t="s">
        <v>20</v>
      </c>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row>
    <row r="43" spans="2:48" ht="18.600000000000001" customHeight="1">
      <c r="B43" s="175" t="s">
        <v>48</v>
      </c>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row>
  </sheetData>
  <mergeCells count="154">
    <mergeCell ref="O6:AV6"/>
    <mergeCell ref="AK17:AQ17"/>
    <mergeCell ref="S25:AA25"/>
    <mergeCell ref="AF22:AI22"/>
    <mergeCell ref="AB24:AE24"/>
    <mergeCell ref="B6:N6"/>
    <mergeCell ref="O16:R16"/>
    <mergeCell ref="O17:R17"/>
    <mergeCell ref="AB18:AE18"/>
    <mergeCell ref="AS16:AV16"/>
    <mergeCell ref="B21:G23"/>
    <mergeCell ref="O23:R23"/>
    <mergeCell ref="S23:AA23"/>
    <mergeCell ref="AB21:AE21"/>
    <mergeCell ref="AB22:AE22"/>
    <mergeCell ref="AJ23:AR23"/>
    <mergeCell ref="AJ24:AR24"/>
    <mergeCell ref="AS25:AV25"/>
    <mergeCell ref="AS23:AV23"/>
    <mergeCell ref="B24:G26"/>
    <mergeCell ref="S15:AA15"/>
    <mergeCell ref="O15:R15"/>
    <mergeCell ref="H20:N20"/>
    <mergeCell ref="AJ15:AR15"/>
    <mergeCell ref="O31:AV31"/>
    <mergeCell ref="AB23:AE23"/>
    <mergeCell ref="AS22:AV22"/>
    <mergeCell ref="AS26:AV26"/>
    <mergeCell ref="H23:N23"/>
    <mergeCell ref="H26:N26"/>
    <mergeCell ref="S24:AA24"/>
    <mergeCell ref="H24:N24"/>
    <mergeCell ref="O22:R22"/>
    <mergeCell ref="O26:R26"/>
    <mergeCell ref="S30:AA30"/>
    <mergeCell ref="AJ26:AR26"/>
    <mergeCell ref="AF29:AI29"/>
    <mergeCell ref="AB27:AE27"/>
    <mergeCell ref="AB28:AE28"/>
    <mergeCell ref="AB29:AE29"/>
    <mergeCell ref="AS28:AV28"/>
    <mergeCell ref="O25:R25"/>
    <mergeCell ref="B32:N32"/>
    <mergeCell ref="S29:AA29"/>
    <mergeCell ref="AB26:AE26"/>
    <mergeCell ref="AF18:AI18"/>
    <mergeCell ref="AF19:AI19"/>
    <mergeCell ref="O36:V36"/>
    <mergeCell ref="O35:V35"/>
    <mergeCell ref="AF28:AI28"/>
    <mergeCell ref="O32:AV32"/>
    <mergeCell ref="AS30:AV30"/>
    <mergeCell ref="AN35:AV35"/>
    <mergeCell ref="AF23:AI23"/>
    <mergeCell ref="W36:AV36"/>
    <mergeCell ref="AS21:AV21"/>
    <mergeCell ref="AF20:AI20"/>
    <mergeCell ref="AF21:AI21"/>
    <mergeCell ref="AS19:AV19"/>
    <mergeCell ref="AS20:AV20"/>
    <mergeCell ref="AJ20:AR20"/>
    <mergeCell ref="AJ21:AR21"/>
    <mergeCell ref="AS24:AV24"/>
    <mergeCell ref="B27:N27"/>
    <mergeCell ref="AF26:AI26"/>
    <mergeCell ref="B31:N31"/>
    <mergeCell ref="AB20:AE20"/>
    <mergeCell ref="B28:N28"/>
    <mergeCell ref="B29:N29"/>
    <mergeCell ref="AJ25:AR25"/>
    <mergeCell ref="AJ28:AR28"/>
    <mergeCell ref="B30:N30"/>
    <mergeCell ref="O24:R24"/>
    <mergeCell ref="AF24:AI24"/>
    <mergeCell ref="AF25:AI25"/>
    <mergeCell ref="AF27:AI27"/>
    <mergeCell ref="AJ27:AR27"/>
    <mergeCell ref="AF30:AI30"/>
    <mergeCell ref="AB30:AE30"/>
    <mergeCell ref="AJ30:AR30"/>
    <mergeCell ref="S28:AA28"/>
    <mergeCell ref="O27:R27"/>
    <mergeCell ref="AB25:AE25"/>
    <mergeCell ref="O28:R28"/>
    <mergeCell ref="O29:R29"/>
    <mergeCell ref="O30:R30"/>
    <mergeCell ref="O20:R20"/>
    <mergeCell ref="O21:R21"/>
    <mergeCell ref="B43:AV43"/>
    <mergeCell ref="W34:AV34"/>
    <mergeCell ref="B33:N34"/>
    <mergeCell ref="B42:AV42"/>
    <mergeCell ref="B35:N36"/>
    <mergeCell ref="O37:AV37"/>
    <mergeCell ref="O39:AV39"/>
    <mergeCell ref="O33:V33"/>
    <mergeCell ref="O34:V34"/>
    <mergeCell ref="AF35:AM35"/>
    <mergeCell ref="W33:AE33"/>
    <mergeCell ref="AN33:AV33"/>
    <mergeCell ref="W35:AE35"/>
    <mergeCell ref="AF33:AM33"/>
    <mergeCell ref="O41:AV41"/>
    <mergeCell ref="B37:N41"/>
    <mergeCell ref="O40:AV40"/>
    <mergeCell ref="O38:AV38"/>
    <mergeCell ref="AB19:AE19"/>
    <mergeCell ref="B11:N12"/>
    <mergeCell ref="O11:AV12"/>
    <mergeCell ref="S20:AA20"/>
    <mergeCell ref="AS27:AV27"/>
    <mergeCell ref="S26:AA26"/>
    <mergeCell ref="S27:AA27"/>
    <mergeCell ref="AJ29:AR29"/>
    <mergeCell ref="H19:N19"/>
    <mergeCell ref="AS15:AV15"/>
    <mergeCell ref="AF15:AI15"/>
    <mergeCell ref="AF16:AI16"/>
    <mergeCell ref="AF17:AI17"/>
    <mergeCell ref="AB16:AE16"/>
    <mergeCell ref="H22:N22"/>
    <mergeCell ref="AS18:AV18"/>
    <mergeCell ref="AJ18:AR18"/>
    <mergeCell ref="S21:AA21"/>
    <mergeCell ref="AJ22:AR22"/>
    <mergeCell ref="H21:N21"/>
    <mergeCell ref="AJ16:AR16"/>
    <mergeCell ref="H25:N25"/>
    <mergeCell ref="AS29:AV29"/>
    <mergeCell ref="S22:AA22"/>
    <mergeCell ref="O4:AV5"/>
    <mergeCell ref="H18:N18"/>
    <mergeCell ref="O18:R18"/>
    <mergeCell ref="H16:N16"/>
    <mergeCell ref="B2:AV2"/>
    <mergeCell ref="B7:N8"/>
    <mergeCell ref="B4:N5"/>
    <mergeCell ref="O7:AV8"/>
    <mergeCell ref="B9:N10"/>
    <mergeCell ref="AB15:AE15"/>
    <mergeCell ref="T17:Z17"/>
    <mergeCell ref="O9:AV10"/>
    <mergeCell ref="B15:G20"/>
    <mergeCell ref="O19:R19"/>
    <mergeCell ref="B13:N14"/>
    <mergeCell ref="O13:AV14"/>
    <mergeCell ref="S16:AA16"/>
    <mergeCell ref="S18:AA18"/>
    <mergeCell ref="H17:N17"/>
    <mergeCell ref="AS17:AV17"/>
    <mergeCell ref="AB17:AE17"/>
    <mergeCell ref="AJ19:AR19"/>
    <mergeCell ref="S19:AA19"/>
    <mergeCell ref="H15:N15"/>
  </mergeCells>
  <phoneticPr fontId="2"/>
  <printOptions horizontalCentered="1"/>
  <pageMargins left="0.39370078740157483" right="0.39370078740157483" top="0.41" bottom="0.26" header="0.35" footer="0.24"/>
  <pageSetup paperSize="9" scale="98"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Y43"/>
  <sheetViews>
    <sheetView view="pageBreakPreview" zoomScale="75" zoomScaleNormal="100" workbookViewId="0">
      <selection activeCell="B7" sqref="B7:N8"/>
    </sheetView>
  </sheetViews>
  <sheetFormatPr defaultRowHeight="18.600000000000001" customHeight="1"/>
  <cols>
    <col min="1" max="1" width="2.125" style="1" customWidth="1"/>
    <col min="2" max="14" width="2.375" style="1" customWidth="1"/>
    <col min="15" max="47" width="2" style="1" customWidth="1"/>
    <col min="48" max="48" width="1.875" style="1" customWidth="1"/>
    <col min="49" max="49" width="2.125" style="1" customWidth="1"/>
    <col min="50" max="50" width="13.25" style="1" customWidth="1"/>
    <col min="51" max="51" width="2.75" style="1" customWidth="1"/>
    <col min="52" max="61" width="2.125" style="1" customWidth="1"/>
    <col min="62" max="16384" width="9" style="1"/>
  </cols>
  <sheetData>
    <row r="1" spans="2:51" ht="36.75" customHeight="1"/>
    <row r="2" spans="2:51" ht="18.600000000000001" customHeight="1">
      <c r="B2" s="289" t="s">
        <v>25</v>
      </c>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X2" s="11" t="s">
        <v>43</v>
      </c>
      <c r="AY2" s="12">
        <v>14</v>
      </c>
    </row>
    <row r="3" spans="2:51" ht="9.75" customHeight="1">
      <c r="AS3" s="3"/>
      <c r="AT3" s="3"/>
      <c r="AU3" s="3"/>
      <c r="AV3" s="2"/>
    </row>
    <row r="4" spans="2:51" ht="15.75" customHeight="1">
      <c r="B4" s="291" t="s">
        <v>110</v>
      </c>
      <c r="C4" s="292"/>
      <c r="D4" s="292"/>
      <c r="E4" s="292"/>
      <c r="F4" s="292"/>
      <c r="G4" s="292"/>
      <c r="H4" s="292"/>
      <c r="I4" s="292"/>
      <c r="J4" s="292"/>
      <c r="K4" s="292"/>
      <c r="L4" s="292"/>
      <c r="M4" s="292"/>
      <c r="N4" s="293"/>
      <c r="O4" s="291" t="e">
        <f>VLOOKUP($AY$2,Data,3,FALSE)</f>
        <v>#REF!</v>
      </c>
      <c r="P4" s="292"/>
      <c r="Q4" s="29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3"/>
    </row>
    <row r="5" spans="2:51" ht="15.75" customHeight="1">
      <c r="B5" s="294"/>
      <c r="C5" s="295"/>
      <c r="D5" s="295"/>
      <c r="E5" s="295"/>
      <c r="F5" s="295"/>
      <c r="G5" s="295"/>
      <c r="H5" s="295"/>
      <c r="I5" s="295"/>
      <c r="J5" s="295"/>
      <c r="K5" s="295"/>
      <c r="L5" s="295"/>
      <c r="M5" s="295"/>
      <c r="N5" s="296"/>
      <c r="O5" s="294"/>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6"/>
    </row>
    <row r="6" spans="2:51" ht="23.25" customHeight="1">
      <c r="B6" s="303" t="s">
        <v>23</v>
      </c>
      <c r="C6" s="304"/>
      <c r="D6" s="304"/>
      <c r="E6" s="304"/>
      <c r="F6" s="304"/>
      <c r="G6" s="304"/>
      <c r="H6" s="304"/>
      <c r="I6" s="304"/>
      <c r="J6" s="304"/>
      <c r="K6" s="304"/>
      <c r="L6" s="304"/>
      <c r="M6" s="304"/>
      <c r="N6" s="305"/>
      <c r="O6" s="307" t="e">
        <f>VLOOKUP($AY$2,Data,4,FALSE)</f>
        <v>#REF!</v>
      </c>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8"/>
      <c r="AS6" s="308"/>
      <c r="AT6" s="308"/>
      <c r="AU6" s="308"/>
      <c r="AV6" s="309"/>
    </row>
    <row r="7" spans="2:51" ht="18.600000000000001" customHeight="1">
      <c r="B7" s="176" t="s">
        <v>26</v>
      </c>
      <c r="C7" s="177"/>
      <c r="D7" s="177"/>
      <c r="E7" s="177"/>
      <c r="F7" s="177"/>
      <c r="G7" s="177"/>
      <c r="H7" s="177"/>
      <c r="I7" s="177"/>
      <c r="J7" s="177"/>
      <c r="K7" s="177"/>
      <c r="L7" s="177"/>
      <c r="M7" s="177"/>
      <c r="N7" s="178"/>
      <c r="O7" s="291" t="e">
        <f>VLOOKUP($AY$2,Data,5,FALSE)&amp;VLOOKUP($AY$2,Data,6,FALSE)</f>
        <v>#REF!</v>
      </c>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3"/>
    </row>
    <row r="8" spans="2:51" ht="18.600000000000001" customHeight="1">
      <c r="B8" s="179"/>
      <c r="C8" s="180"/>
      <c r="D8" s="180"/>
      <c r="E8" s="180"/>
      <c r="F8" s="180"/>
      <c r="G8" s="180"/>
      <c r="H8" s="180"/>
      <c r="I8" s="180"/>
      <c r="J8" s="180"/>
      <c r="K8" s="180"/>
      <c r="L8" s="180"/>
      <c r="M8" s="180"/>
      <c r="N8" s="181"/>
      <c r="O8" s="294"/>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6"/>
    </row>
    <row r="9" spans="2:51" ht="17.25" customHeight="1">
      <c r="B9" s="176" t="s">
        <v>24</v>
      </c>
      <c r="C9" s="177"/>
      <c r="D9" s="177"/>
      <c r="E9" s="177"/>
      <c r="F9" s="177"/>
      <c r="G9" s="177"/>
      <c r="H9" s="177"/>
      <c r="I9" s="177"/>
      <c r="J9" s="177"/>
      <c r="K9" s="177"/>
      <c r="L9" s="177"/>
      <c r="M9" s="177"/>
      <c r="N9" s="178"/>
      <c r="O9" s="291" t="e">
        <f>VLOOKUP($AY$2,Data,7,FALSE)</f>
        <v>#REF!</v>
      </c>
      <c r="P9" s="292"/>
      <c r="Q9" s="292"/>
      <c r="R9" s="292"/>
      <c r="S9" s="292"/>
      <c r="T9" s="292"/>
      <c r="U9" s="292"/>
      <c r="V9" s="292"/>
      <c r="W9" s="292"/>
      <c r="X9" s="292"/>
      <c r="Y9" s="292"/>
      <c r="Z9" s="292"/>
      <c r="AA9" s="292"/>
      <c r="AB9" s="292"/>
      <c r="AC9" s="292"/>
      <c r="AD9" s="292"/>
      <c r="AE9" s="292"/>
      <c r="AF9" s="292"/>
      <c r="AG9" s="292"/>
      <c r="AH9" s="292"/>
      <c r="AI9" s="292"/>
      <c r="AJ9" s="292"/>
      <c r="AK9" s="292"/>
      <c r="AL9" s="292"/>
      <c r="AM9" s="292"/>
      <c r="AN9" s="292"/>
      <c r="AO9" s="292"/>
      <c r="AP9" s="292"/>
      <c r="AQ9" s="292"/>
      <c r="AR9" s="292"/>
      <c r="AS9" s="292"/>
      <c r="AT9" s="292"/>
      <c r="AU9" s="292"/>
      <c r="AV9" s="293"/>
    </row>
    <row r="10" spans="2:51" ht="17.25" customHeight="1">
      <c r="B10" s="179"/>
      <c r="C10" s="180"/>
      <c r="D10" s="180"/>
      <c r="E10" s="180"/>
      <c r="F10" s="180"/>
      <c r="G10" s="180"/>
      <c r="H10" s="180"/>
      <c r="I10" s="180"/>
      <c r="J10" s="180"/>
      <c r="K10" s="180"/>
      <c r="L10" s="180"/>
      <c r="M10" s="180"/>
      <c r="N10" s="181"/>
      <c r="O10" s="294"/>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6"/>
    </row>
    <row r="11" spans="2:51" ht="15.75" customHeight="1">
      <c r="B11" s="192" t="s">
        <v>111</v>
      </c>
      <c r="C11" s="177"/>
      <c r="D11" s="177"/>
      <c r="E11" s="177"/>
      <c r="F11" s="177"/>
      <c r="G11" s="177"/>
      <c r="H11" s="177"/>
      <c r="I11" s="177"/>
      <c r="J11" s="177"/>
      <c r="K11" s="177"/>
      <c r="L11" s="177"/>
      <c r="M11" s="177"/>
      <c r="N11" s="178"/>
      <c r="O11" s="323" t="e">
        <f>VLOOKUP($AY$2,Data,8,FALSE)</f>
        <v>#REF!</v>
      </c>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5"/>
    </row>
    <row r="12" spans="2:51" ht="15.75" customHeight="1">
      <c r="B12" s="179"/>
      <c r="C12" s="180"/>
      <c r="D12" s="180"/>
      <c r="E12" s="180"/>
      <c r="F12" s="180"/>
      <c r="G12" s="180"/>
      <c r="H12" s="180"/>
      <c r="I12" s="180"/>
      <c r="J12" s="180"/>
      <c r="K12" s="180"/>
      <c r="L12" s="180"/>
      <c r="M12" s="180"/>
      <c r="N12" s="181"/>
      <c r="O12" s="326"/>
      <c r="P12" s="327"/>
      <c r="Q12" s="327"/>
      <c r="R12" s="327"/>
      <c r="S12" s="327"/>
      <c r="T12" s="327"/>
      <c r="U12" s="327"/>
      <c r="V12" s="327"/>
      <c r="W12" s="327"/>
      <c r="X12" s="327"/>
      <c r="Y12" s="327"/>
      <c r="Z12" s="327"/>
      <c r="AA12" s="327"/>
      <c r="AB12" s="327"/>
      <c r="AC12" s="327"/>
      <c r="AD12" s="327"/>
      <c r="AE12" s="327"/>
      <c r="AF12" s="327"/>
      <c r="AG12" s="327"/>
      <c r="AH12" s="327"/>
      <c r="AI12" s="327"/>
      <c r="AJ12" s="327"/>
      <c r="AK12" s="327"/>
      <c r="AL12" s="327"/>
      <c r="AM12" s="327"/>
      <c r="AN12" s="327"/>
      <c r="AO12" s="327"/>
      <c r="AP12" s="327"/>
      <c r="AQ12" s="327"/>
      <c r="AR12" s="327"/>
      <c r="AS12" s="327"/>
      <c r="AT12" s="327"/>
      <c r="AU12" s="327"/>
      <c r="AV12" s="328"/>
    </row>
    <row r="13" spans="2:51" ht="18.600000000000001" customHeight="1">
      <c r="B13" s="266" t="s">
        <v>114</v>
      </c>
      <c r="C13" s="267"/>
      <c r="D13" s="267"/>
      <c r="E13" s="267"/>
      <c r="F13" s="267"/>
      <c r="G13" s="267"/>
      <c r="H13" s="267"/>
      <c r="I13" s="267"/>
      <c r="J13" s="267"/>
      <c r="K13" s="267"/>
      <c r="L13" s="267"/>
      <c r="M13" s="267"/>
      <c r="N13" s="268"/>
      <c r="O13" s="272" t="e">
        <f>VLOOKUP($AY$2,Data,2,FALSE)</f>
        <v>#REF!</v>
      </c>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4"/>
    </row>
    <row r="14" spans="2:51" ht="18.600000000000001" customHeight="1">
      <c r="B14" s="269"/>
      <c r="C14" s="270"/>
      <c r="D14" s="270"/>
      <c r="E14" s="270"/>
      <c r="F14" s="270"/>
      <c r="G14" s="270"/>
      <c r="H14" s="270"/>
      <c r="I14" s="270"/>
      <c r="J14" s="270"/>
      <c r="K14" s="270"/>
      <c r="L14" s="270"/>
      <c r="M14" s="270"/>
      <c r="N14" s="271"/>
      <c r="O14" s="275"/>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7"/>
    </row>
    <row r="15" spans="2:51" ht="24.75" customHeight="1">
      <c r="B15" s="176" t="s">
        <v>9</v>
      </c>
      <c r="C15" s="177"/>
      <c r="D15" s="177"/>
      <c r="E15" s="177"/>
      <c r="F15" s="177"/>
      <c r="G15" s="260"/>
      <c r="H15" s="237" t="s">
        <v>4</v>
      </c>
      <c r="I15" s="238"/>
      <c r="J15" s="238"/>
      <c r="K15" s="238"/>
      <c r="L15" s="238"/>
      <c r="M15" s="238"/>
      <c r="N15" s="239"/>
      <c r="O15" s="168" t="s">
        <v>12</v>
      </c>
      <c r="P15" s="169"/>
      <c r="Q15" s="169"/>
      <c r="R15" s="169"/>
      <c r="S15" s="281" t="e">
        <f>IF(VLOOKUP($AY$2,Data,10,FALSE)=0,"-",VLOOKUP($AY$2,Data,10,FALSE))</f>
        <v>#REF!</v>
      </c>
      <c r="T15" s="281"/>
      <c r="U15" s="281"/>
      <c r="V15" s="281"/>
      <c r="W15" s="281"/>
      <c r="X15" s="281"/>
      <c r="Y15" s="281"/>
      <c r="Z15" s="281"/>
      <c r="AA15" s="281"/>
      <c r="AB15" s="281"/>
      <c r="AC15" s="281"/>
      <c r="AD15" s="281"/>
      <c r="AE15" s="282"/>
      <c r="AF15" s="168" t="s">
        <v>13</v>
      </c>
      <c r="AG15" s="169"/>
      <c r="AH15" s="169"/>
      <c r="AI15" s="169"/>
      <c r="AJ15" s="281" t="e">
        <f>IF(VLOOKUP($AY$2,Data,9,FALSE)=0,"-",VLOOKUP($AY$2,Data,9,FALSE))</f>
        <v>#REF!</v>
      </c>
      <c r="AK15" s="281"/>
      <c r="AL15" s="281"/>
      <c r="AM15" s="281"/>
      <c r="AN15" s="281"/>
      <c r="AO15" s="281"/>
      <c r="AP15" s="281"/>
      <c r="AQ15" s="281"/>
      <c r="AR15" s="281"/>
      <c r="AS15" s="281"/>
      <c r="AT15" s="281"/>
      <c r="AU15" s="281"/>
      <c r="AV15" s="282"/>
    </row>
    <row r="16" spans="2:51" ht="24.75" customHeight="1">
      <c r="B16" s="193"/>
      <c r="C16" s="194"/>
      <c r="D16" s="194"/>
      <c r="E16" s="194"/>
      <c r="F16" s="194"/>
      <c r="G16" s="261"/>
      <c r="H16" s="229" t="s">
        <v>5</v>
      </c>
      <c r="I16" s="230"/>
      <c r="J16" s="230"/>
      <c r="K16" s="230"/>
      <c r="L16" s="230"/>
      <c r="M16" s="230"/>
      <c r="N16" s="231"/>
      <c r="O16" s="232" t="s">
        <v>12</v>
      </c>
      <c r="P16" s="233"/>
      <c r="Q16" s="233"/>
      <c r="R16" s="233"/>
      <c r="S16" s="234" t="e">
        <f>IF(VLOOKUP($AY$2,Data,16,FALSE)=0,"-",VLOOKUP($AY$2,Data,16,FALSE))</f>
        <v>#REF!</v>
      </c>
      <c r="T16" s="234"/>
      <c r="U16" s="234"/>
      <c r="V16" s="234"/>
      <c r="W16" s="234"/>
      <c r="X16" s="234"/>
      <c r="Y16" s="234"/>
      <c r="Z16" s="234"/>
      <c r="AA16" s="234"/>
      <c r="AB16" s="235" t="s">
        <v>29</v>
      </c>
      <c r="AC16" s="235"/>
      <c r="AD16" s="235"/>
      <c r="AE16" s="236"/>
      <c r="AF16" s="232" t="s">
        <v>13</v>
      </c>
      <c r="AG16" s="233"/>
      <c r="AH16" s="233"/>
      <c r="AI16" s="233"/>
      <c r="AJ16" s="234" t="e">
        <f>IF(VLOOKUP($AY$2,Data,11,FALSE)=0,"-",VLOOKUP($AY$2,Data,11,FALSE))</f>
        <v>#REF!</v>
      </c>
      <c r="AK16" s="234"/>
      <c r="AL16" s="234"/>
      <c r="AM16" s="234"/>
      <c r="AN16" s="234"/>
      <c r="AO16" s="234"/>
      <c r="AP16" s="234"/>
      <c r="AQ16" s="234"/>
      <c r="AR16" s="234"/>
      <c r="AS16" s="235" t="s">
        <v>30</v>
      </c>
      <c r="AT16" s="235"/>
      <c r="AU16" s="235"/>
      <c r="AV16" s="236"/>
    </row>
    <row r="17" spans="2:48" ht="24.75" customHeight="1">
      <c r="B17" s="193"/>
      <c r="C17" s="194"/>
      <c r="D17" s="194"/>
      <c r="E17" s="194"/>
      <c r="F17" s="194"/>
      <c r="G17" s="261"/>
      <c r="H17" s="278" t="s">
        <v>19</v>
      </c>
      <c r="I17" s="279"/>
      <c r="J17" s="279"/>
      <c r="K17" s="279"/>
      <c r="L17" s="279"/>
      <c r="M17" s="279"/>
      <c r="N17" s="280"/>
      <c r="O17" s="244" t="s">
        <v>12</v>
      </c>
      <c r="P17" s="245"/>
      <c r="Q17" s="245"/>
      <c r="R17" s="245"/>
      <c r="S17" s="13" t="s">
        <v>44</v>
      </c>
      <c r="T17" s="306" t="e">
        <f>IF(VLOOKUP($AY$2,Data,17,FALSE)=0,"-",VLOOKUP($AY$2,Data,17,FALSE))</f>
        <v>#REF!</v>
      </c>
      <c r="U17" s="306"/>
      <c r="V17" s="306"/>
      <c r="W17" s="306"/>
      <c r="X17" s="306"/>
      <c r="Y17" s="306"/>
      <c r="Z17" s="306"/>
      <c r="AA17" s="13" t="s">
        <v>45</v>
      </c>
      <c r="AB17" s="235" t="s">
        <v>29</v>
      </c>
      <c r="AC17" s="235"/>
      <c r="AD17" s="235"/>
      <c r="AE17" s="236"/>
      <c r="AF17" s="244" t="s">
        <v>13</v>
      </c>
      <c r="AG17" s="245"/>
      <c r="AH17" s="245"/>
      <c r="AI17" s="245"/>
      <c r="AJ17" s="13" t="s">
        <v>46</v>
      </c>
      <c r="AK17" s="306" t="e">
        <f>IF(VLOOKUP($AY$2,Data,12,FALSE)=0,"-",VLOOKUP($AY$2,Data,12,FALSE))</f>
        <v>#REF!</v>
      </c>
      <c r="AL17" s="306"/>
      <c r="AM17" s="306"/>
      <c r="AN17" s="306"/>
      <c r="AO17" s="306"/>
      <c r="AP17" s="306"/>
      <c r="AQ17" s="306"/>
      <c r="AR17" s="13" t="s">
        <v>47</v>
      </c>
      <c r="AS17" s="235" t="s">
        <v>30</v>
      </c>
      <c r="AT17" s="235"/>
      <c r="AU17" s="235"/>
      <c r="AV17" s="236"/>
    </row>
    <row r="18" spans="2:48" ht="24.75" customHeight="1">
      <c r="B18" s="193"/>
      <c r="C18" s="194"/>
      <c r="D18" s="194"/>
      <c r="E18" s="194"/>
      <c r="F18" s="194"/>
      <c r="G18" s="261"/>
      <c r="H18" s="257" t="s">
        <v>6</v>
      </c>
      <c r="I18" s="258"/>
      <c r="J18" s="258"/>
      <c r="K18" s="258"/>
      <c r="L18" s="258"/>
      <c r="M18" s="258"/>
      <c r="N18" s="259"/>
      <c r="O18" s="244" t="s">
        <v>12</v>
      </c>
      <c r="P18" s="245"/>
      <c r="Q18" s="245"/>
      <c r="R18" s="245"/>
      <c r="S18" s="306" t="e">
        <f>IF(VLOOKUP($AY$2,Data,18,FALSE)=0,"-",VLOOKUP($AY$2,Data,18,FALSE))</f>
        <v>#REF!</v>
      </c>
      <c r="T18" s="306"/>
      <c r="U18" s="306"/>
      <c r="V18" s="306"/>
      <c r="W18" s="306"/>
      <c r="X18" s="306"/>
      <c r="Y18" s="306"/>
      <c r="Z18" s="306"/>
      <c r="AA18" s="306"/>
      <c r="AB18" s="253"/>
      <c r="AC18" s="253"/>
      <c r="AD18" s="253"/>
      <c r="AE18" s="254"/>
      <c r="AF18" s="244" t="s">
        <v>13</v>
      </c>
      <c r="AG18" s="245"/>
      <c r="AH18" s="245"/>
      <c r="AI18" s="245"/>
      <c r="AJ18" s="306" t="e">
        <f>IF(VLOOKUP($AY$2,Data,13,FALSE)=0,"-",VLOOKUP($AY$2,Data,13,FALSE))</f>
        <v>#REF!</v>
      </c>
      <c r="AK18" s="306"/>
      <c r="AL18" s="306"/>
      <c r="AM18" s="306"/>
      <c r="AN18" s="306"/>
      <c r="AO18" s="306"/>
      <c r="AP18" s="306"/>
      <c r="AQ18" s="306"/>
      <c r="AR18" s="306"/>
      <c r="AS18" s="253"/>
      <c r="AT18" s="253"/>
      <c r="AU18" s="253"/>
      <c r="AV18" s="254"/>
    </row>
    <row r="19" spans="2:48" ht="24.75" customHeight="1">
      <c r="B19" s="193"/>
      <c r="C19" s="194"/>
      <c r="D19" s="194"/>
      <c r="E19" s="194"/>
      <c r="F19" s="194"/>
      <c r="G19" s="261"/>
      <c r="H19" s="257" t="s">
        <v>112</v>
      </c>
      <c r="I19" s="258"/>
      <c r="J19" s="258"/>
      <c r="K19" s="258"/>
      <c r="L19" s="258"/>
      <c r="M19" s="258"/>
      <c r="N19" s="259"/>
      <c r="O19" s="244" t="s">
        <v>12</v>
      </c>
      <c r="P19" s="245"/>
      <c r="Q19" s="245"/>
      <c r="R19" s="245"/>
      <c r="S19" s="306" t="e">
        <f>IF(VLOOKUP($AY$2,Data,19,FALSE)=0,"-",VLOOKUP($AY$2,Data,19,FALSE))</f>
        <v>#REF!</v>
      </c>
      <c r="T19" s="306"/>
      <c r="U19" s="306"/>
      <c r="V19" s="306"/>
      <c r="W19" s="306"/>
      <c r="X19" s="306"/>
      <c r="Y19" s="306"/>
      <c r="Z19" s="306"/>
      <c r="AA19" s="306"/>
      <c r="AB19" s="255" t="s">
        <v>31</v>
      </c>
      <c r="AC19" s="255"/>
      <c r="AD19" s="255"/>
      <c r="AE19" s="256"/>
      <c r="AF19" s="244" t="s">
        <v>13</v>
      </c>
      <c r="AG19" s="245"/>
      <c r="AH19" s="245"/>
      <c r="AI19" s="245"/>
      <c r="AJ19" s="306" t="e">
        <f>IF(VLOOKUP($AY$2,Data,14,FALSE)=0,"-",VLOOKUP($AY$2,Data,14,FALSE))</f>
        <v>#REF!</v>
      </c>
      <c r="AK19" s="306"/>
      <c r="AL19" s="306"/>
      <c r="AM19" s="306"/>
      <c r="AN19" s="306"/>
      <c r="AO19" s="306"/>
      <c r="AP19" s="306"/>
      <c r="AQ19" s="306"/>
      <c r="AR19" s="306"/>
      <c r="AS19" s="255" t="s">
        <v>32</v>
      </c>
      <c r="AT19" s="255"/>
      <c r="AU19" s="255"/>
      <c r="AV19" s="256"/>
    </row>
    <row r="20" spans="2:48" ht="24.75" customHeight="1">
      <c r="B20" s="179"/>
      <c r="C20" s="180"/>
      <c r="D20" s="180"/>
      <c r="E20" s="180"/>
      <c r="F20" s="180"/>
      <c r="G20" s="262"/>
      <c r="H20" s="219" t="s">
        <v>113</v>
      </c>
      <c r="I20" s="220"/>
      <c r="J20" s="220"/>
      <c r="K20" s="220"/>
      <c r="L20" s="220"/>
      <c r="M20" s="220"/>
      <c r="N20" s="221"/>
      <c r="O20" s="222" t="s">
        <v>12</v>
      </c>
      <c r="P20" s="223"/>
      <c r="Q20" s="223"/>
      <c r="R20" s="223"/>
      <c r="S20" s="240" t="e">
        <f>IF(VLOOKUP($AY$2,Data,20,FALSE)=0,"-",VLOOKUP($AY$2,Data,20,FALSE))</f>
        <v>#REF!</v>
      </c>
      <c r="T20" s="240"/>
      <c r="U20" s="240"/>
      <c r="V20" s="240"/>
      <c r="W20" s="240"/>
      <c r="X20" s="240"/>
      <c r="Y20" s="240"/>
      <c r="Z20" s="240"/>
      <c r="AA20" s="240"/>
      <c r="AB20" s="241" t="s">
        <v>31</v>
      </c>
      <c r="AC20" s="241"/>
      <c r="AD20" s="241"/>
      <c r="AE20" s="242"/>
      <c r="AF20" s="222" t="s">
        <v>13</v>
      </c>
      <c r="AG20" s="223"/>
      <c r="AH20" s="223"/>
      <c r="AI20" s="223"/>
      <c r="AJ20" s="240" t="e">
        <f>IF(VLOOKUP($AY$2,Data,15,FALSE)=0,"-",VLOOKUP($AY$2,Data,15,FALSE))</f>
        <v>#REF!</v>
      </c>
      <c r="AK20" s="240"/>
      <c r="AL20" s="240"/>
      <c r="AM20" s="240"/>
      <c r="AN20" s="240"/>
      <c r="AO20" s="240"/>
      <c r="AP20" s="240"/>
      <c r="AQ20" s="240"/>
      <c r="AR20" s="240"/>
      <c r="AS20" s="241" t="s">
        <v>32</v>
      </c>
      <c r="AT20" s="241"/>
      <c r="AU20" s="241"/>
      <c r="AV20" s="242"/>
    </row>
    <row r="21" spans="2:48" ht="24.75" customHeight="1">
      <c r="B21" s="176" t="s">
        <v>10</v>
      </c>
      <c r="C21" s="224"/>
      <c r="D21" s="224"/>
      <c r="E21" s="224"/>
      <c r="F21" s="224"/>
      <c r="G21" s="251"/>
      <c r="H21" s="237" t="s">
        <v>5</v>
      </c>
      <c r="I21" s="238"/>
      <c r="J21" s="238"/>
      <c r="K21" s="238"/>
      <c r="L21" s="238"/>
      <c r="M21" s="238"/>
      <c r="N21" s="239"/>
      <c r="O21" s="168" t="s">
        <v>12</v>
      </c>
      <c r="P21" s="169"/>
      <c r="Q21" s="169"/>
      <c r="R21" s="169"/>
      <c r="S21" s="249" t="e">
        <f>IF(VLOOKUP($AY$2,Data,24,FALSE)=0,"-",VLOOKUP($AY$2,Data,24,FALSE))</f>
        <v>#REF!</v>
      </c>
      <c r="T21" s="249"/>
      <c r="U21" s="249"/>
      <c r="V21" s="249"/>
      <c r="W21" s="249"/>
      <c r="X21" s="249"/>
      <c r="Y21" s="249"/>
      <c r="Z21" s="249"/>
      <c r="AA21" s="249"/>
      <c r="AB21" s="247" t="s">
        <v>29</v>
      </c>
      <c r="AC21" s="247"/>
      <c r="AD21" s="247"/>
      <c r="AE21" s="248"/>
      <c r="AF21" s="168" t="s">
        <v>13</v>
      </c>
      <c r="AG21" s="169"/>
      <c r="AH21" s="169"/>
      <c r="AI21" s="169"/>
      <c r="AJ21" s="249" t="e">
        <f>IF(VLOOKUP($AY$2,Data,21,FALSE)=0,"-",VLOOKUP($AY$2,Data,21,FALSE))</f>
        <v>#REF!</v>
      </c>
      <c r="AK21" s="249"/>
      <c r="AL21" s="249"/>
      <c r="AM21" s="249"/>
      <c r="AN21" s="249"/>
      <c r="AO21" s="249"/>
      <c r="AP21" s="249"/>
      <c r="AQ21" s="249"/>
      <c r="AR21" s="249"/>
      <c r="AS21" s="247" t="s">
        <v>30</v>
      </c>
      <c r="AT21" s="247"/>
      <c r="AU21" s="247"/>
      <c r="AV21" s="248"/>
    </row>
    <row r="22" spans="2:48" ht="24.75" customHeight="1">
      <c r="B22" s="225"/>
      <c r="C22" s="226"/>
      <c r="D22" s="226"/>
      <c r="E22" s="226"/>
      <c r="F22" s="226"/>
      <c r="G22" s="252"/>
      <c r="H22" s="229" t="s">
        <v>112</v>
      </c>
      <c r="I22" s="230"/>
      <c r="J22" s="230"/>
      <c r="K22" s="230"/>
      <c r="L22" s="230"/>
      <c r="M22" s="230"/>
      <c r="N22" s="231"/>
      <c r="O22" s="232" t="s">
        <v>12</v>
      </c>
      <c r="P22" s="233"/>
      <c r="Q22" s="233"/>
      <c r="R22" s="233"/>
      <c r="S22" s="234" t="e">
        <f>IF(VLOOKUP($AY$2,Data,25,FALSE)=0,"-",VLOOKUP($AY$2,Data,25,FALSE))</f>
        <v>#REF!</v>
      </c>
      <c r="T22" s="234"/>
      <c r="U22" s="234"/>
      <c r="V22" s="234"/>
      <c r="W22" s="234"/>
      <c r="X22" s="234"/>
      <c r="Y22" s="234"/>
      <c r="Z22" s="234"/>
      <c r="AA22" s="234"/>
      <c r="AB22" s="235" t="s">
        <v>31</v>
      </c>
      <c r="AC22" s="235"/>
      <c r="AD22" s="235"/>
      <c r="AE22" s="236"/>
      <c r="AF22" s="232" t="s">
        <v>13</v>
      </c>
      <c r="AG22" s="233"/>
      <c r="AH22" s="233"/>
      <c r="AI22" s="233"/>
      <c r="AJ22" s="234" t="e">
        <f>IF(VLOOKUP($AY$2,Data,22,FALSE)=0,"-",VLOOKUP($AY$2,Data,22,FALSE))</f>
        <v>#REF!</v>
      </c>
      <c r="AK22" s="234"/>
      <c r="AL22" s="234"/>
      <c r="AM22" s="234"/>
      <c r="AN22" s="234"/>
      <c r="AO22" s="234"/>
      <c r="AP22" s="234"/>
      <c r="AQ22" s="234"/>
      <c r="AR22" s="234"/>
      <c r="AS22" s="235" t="s">
        <v>32</v>
      </c>
      <c r="AT22" s="235"/>
      <c r="AU22" s="235"/>
      <c r="AV22" s="236"/>
    </row>
    <row r="23" spans="2:48" ht="24.75" customHeight="1">
      <c r="B23" s="225"/>
      <c r="C23" s="226"/>
      <c r="D23" s="226"/>
      <c r="E23" s="226"/>
      <c r="F23" s="226"/>
      <c r="G23" s="252"/>
      <c r="H23" s="219" t="s">
        <v>113</v>
      </c>
      <c r="I23" s="220"/>
      <c r="J23" s="220"/>
      <c r="K23" s="220"/>
      <c r="L23" s="220"/>
      <c r="M23" s="220"/>
      <c r="N23" s="221"/>
      <c r="O23" s="222" t="s">
        <v>12</v>
      </c>
      <c r="P23" s="223"/>
      <c r="Q23" s="223"/>
      <c r="R23" s="223"/>
      <c r="S23" s="240" t="e">
        <f>IF(VLOOKUP($AY$2,Data,26,FALSE)=0,"-",VLOOKUP($AY$2,Data,26,FALSE))</f>
        <v>#REF!</v>
      </c>
      <c r="T23" s="240"/>
      <c r="U23" s="240"/>
      <c r="V23" s="240"/>
      <c r="W23" s="240"/>
      <c r="X23" s="240"/>
      <c r="Y23" s="240"/>
      <c r="Z23" s="240"/>
      <c r="AA23" s="240"/>
      <c r="AB23" s="241" t="s">
        <v>31</v>
      </c>
      <c r="AC23" s="241"/>
      <c r="AD23" s="241"/>
      <c r="AE23" s="242"/>
      <c r="AF23" s="222" t="s">
        <v>13</v>
      </c>
      <c r="AG23" s="223"/>
      <c r="AH23" s="223"/>
      <c r="AI23" s="223"/>
      <c r="AJ23" s="240" t="e">
        <f>IF(VLOOKUP($AY$2,Data,23,FALSE)=0,"-",VLOOKUP($AY$2,Data,23,FALSE))</f>
        <v>#REF!</v>
      </c>
      <c r="AK23" s="240"/>
      <c r="AL23" s="240"/>
      <c r="AM23" s="240"/>
      <c r="AN23" s="240"/>
      <c r="AO23" s="240"/>
      <c r="AP23" s="240"/>
      <c r="AQ23" s="240"/>
      <c r="AR23" s="240"/>
      <c r="AS23" s="241" t="s">
        <v>32</v>
      </c>
      <c r="AT23" s="241"/>
      <c r="AU23" s="241"/>
      <c r="AV23" s="242"/>
    </row>
    <row r="24" spans="2:48" ht="24.75" customHeight="1">
      <c r="B24" s="176" t="s">
        <v>11</v>
      </c>
      <c r="C24" s="224"/>
      <c r="D24" s="224"/>
      <c r="E24" s="224"/>
      <c r="F24" s="224"/>
      <c r="G24" s="224"/>
      <c r="H24" s="237" t="s">
        <v>5</v>
      </c>
      <c r="I24" s="238"/>
      <c r="J24" s="238"/>
      <c r="K24" s="238"/>
      <c r="L24" s="238"/>
      <c r="M24" s="238"/>
      <c r="N24" s="239"/>
      <c r="O24" s="168" t="s">
        <v>12</v>
      </c>
      <c r="P24" s="169"/>
      <c r="Q24" s="169"/>
      <c r="R24" s="169"/>
      <c r="S24" s="249" t="e">
        <f>IF(VLOOKUP($AY$2,Data,30,FALSE)=0,"-",VLOOKUP($AY$2,Data,30,FALSE))</f>
        <v>#REF!</v>
      </c>
      <c r="T24" s="249"/>
      <c r="U24" s="249"/>
      <c r="V24" s="249"/>
      <c r="W24" s="249"/>
      <c r="X24" s="249"/>
      <c r="Y24" s="249"/>
      <c r="Z24" s="249"/>
      <c r="AA24" s="249"/>
      <c r="AB24" s="247" t="s">
        <v>29</v>
      </c>
      <c r="AC24" s="247"/>
      <c r="AD24" s="247"/>
      <c r="AE24" s="248"/>
      <c r="AF24" s="168" t="s">
        <v>13</v>
      </c>
      <c r="AG24" s="169"/>
      <c r="AH24" s="169"/>
      <c r="AI24" s="169"/>
      <c r="AJ24" s="249" t="e">
        <f>IF(VLOOKUP($AY$2,Data,27,FALSE)=0,"-",VLOOKUP($AY$2,Data,27,FALSE))</f>
        <v>#REF!</v>
      </c>
      <c r="AK24" s="249"/>
      <c r="AL24" s="249"/>
      <c r="AM24" s="249"/>
      <c r="AN24" s="249"/>
      <c r="AO24" s="249"/>
      <c r="AP24" s="249"/>
      <c r="AQ24" s="249"/>
      <c r="AR24" s="249"/>
      <c r="AS24" s="247" t="s">
        <v>30</v>
      </c>
      <c r="AT24" s="247"/>
      <c r="AU24" s="247"/>
      <c r="AV24" s="248"/>
    </row>
    <row r="25" spans="2:48" ht="24.75" customHeight="1">
      <c r="B25" s="225"/>
      <c r="C25" s="226"/>
      <c r="D25" s="226"/>
      <c r="E25" s="226"/>
      <c r="F25" s="226"/>
      <c r="G25" s="226"/>
      <c r="H25" s="229" t="s">
        <v>112</v>
      </c>
      <c r="I25" s="230"/>
      <c r="J25" s="230"/>
      <c r="K25" s="230"/>
      <c r="L25" s="230"/>
      <c r="M25" s="230"/>
      <c r="N25" s="231"/>
      <c r="O25" s="232" t="s">
        <v>12</v>
      </c>
      <c r="P25" s="233"/>
      <c r="Q25" s="233"/>
      <c r="R25" s="233"/>
      <c r="S25" s="234" t="e">
        <f>IF(VLOOKUP($AY$2,Data,31,FALSE)=0,"-",VLOOKUP($AY$2,Data,31,FALSE))</f>
        <v>#REF!</v>
      </c>
      <c r="T25" s="234"/>
      <c r="U25" s="234"/>
      <c r="V25" s="234"/>
      <c r="W25" s="234"/>
      <c r="X25" s="234"/>
      <c r="Y25" s="234"/>
      <c r="Z25" s="234"/>
      <c r="AA25" s="234"/>
      <c r="AB25" s="235" t="s">
        <v>31</v>
      </c>
      <c r="AC25" s="235"/>
      <c r="AD25" s="235"/>
      <c r="AE25" s="236"/>
      <c r="AF25" s="232" t="s">
        <v>13</v>
      </c>
      <c r="AG25" s="233"/>
      <c r="AH25" s="233"/>
      <c r="AI25" s="233"/>
      <c r="AJ25" s="234" t="e">
        <f>IF(VLOOKUP($AY$2,Data,28,FALSE)=0,"-",VLOOKUP($AY$2,Data,28,FALSE))</f>
        <v>#REF!</v>
      </c>
      <c r="AK25" s="234"/>
      <c r="AL25" s="234"/>
      <c r="AM25" s="234"/>
      <c r="AN25" s="234"/>
      <c r="AO25" s="234"/>
      <c r="AP25" s="234"/>
      <c r="AQ25" s="234"/>
      <c r="AR25" s="234"/>
      <c r="AS25" s="235" t="s">
        <v>32</v>
      </c>
      <c r="AT25" s="235"/>
      <c r="AU25" s="235"/>
      <c r="AV25" s="236"/>
    </row>
    <row r="26" spans="2:48" ht="24.75" customHeight="1">
      <c r="B26" s="227"/>
      <c r="C26" s="228"/>
      <c r="D26" s="228"/>
      <c r="E26" s="228"/>
      <c r="F26" s="228"/>
      <c r="G26" s="228"/>
      <c r="H26" s="219" t="s">
        <v>113</v>
      </c>
      <c r="I26" s="220"/>
      <c r="J26" s="220"/>
      <c r="K26" s="220"/>
      <c r="L26" s="220"/>
      <c r="M26" s="220"/>
      <c r="N26" s="221"/>
      <c r="O26" s="222" t="s">
        <v>12</v>
      </c>
      <c r="P26" s="223"/>
      <c r="Q26" s="223"/>
      <c r="R26" s="223"/>
      <c r="S26" s="240" t="e">
        <f>IF(VLOOKUP($AY$2,Data,32,FALSE)=0,"-",VLOOKUP($AY$2,Data,32,FALSE))</f>
        <v>#REF!</v>
      </c>
      <c r="T26" s="240"/>
      <c r="U26" s="240"/>
      <c r="V26" s="240"/>
      <c r="W26" s="240"/>
      <c r="X26" s="240"/>
      <c r="Y26" s="240"/>
      <c r="Z26" s="240"/>
      <c r="AA26" s="240"/>
      <c r="AB26" s="241" t="s">
        <v>31</v>
      </c>
      <c r="AC26" s="241"/>
      <c r="AD26" s="241"/>
      <c r="AE26" s="242"/>
      <c r="AF26" s="222" t="s">
        <v>13</v>
      </c>
      <c r="AG26" s="223"/>
      <c r="AH26" s="223"/>
      <c r="AI26" s="223"/>
      <c r="AJ26" s="240" t="e">
        <f>IF(VLOOKUP($AY$2,Data,29,FALSE)=0,"-",VLOOKUP($AY$2,Data,29,FALSE))</f>
        <v>#REF!</v>
      </c>
      <c r="AK26" s="240"/>
      <c r="AL26" s="240"/>
      <c r="AM26" s="240"/>
      <c r="AN26" s="240"/>
      <c r="AO26" s="240"/>
      <c r="AP26" s="240"/>
      <c r="AQ26" s="240"/>
      <c r="AR26" s="240"/>
      <c r="AS26" s="241" t="s">
        <v>32</v>
      </c>
      <c r="AT26" s="241"/>
      <c r="AU26" s="241"/>
      <c r="AV26" s="242"/>
    </row>
    <row r="27" spans="2:48" ht="24.75" customHeight="1">
      <c r="B27" s="210" t="s">
        <v>7</v>
      </c>
      <c r="C27" s="211"/>
      <c r="D27" s="211"/>
      <c r="E27" s="211"/>
      <c r="F27" s="211"/>
      <c r="G27" s="211"/>
      <c r="H27" s="211"/>
      <c r="I27" s="211"/>
      <c r="J27" s="211"/>
      <c r="K27" s="211"/>
      <c r="L27" s="211"/>
      <c r="M27" s="211"/>
      <c r="N27" s="212"/>
      <c r="O27" s="216" t="s">
        <v>12</v>
      </c>
      <c r="P27" s="217"/>
      <c r="Q27" s="217"/>
      <c r="R27" s="217"/>
      <c r="S27" s="218" t="e">
        <f>IF(VLOOKUP($AY$2,Data,34,FALSE)=0,"-",VLOOKUP($AY$2,Data,34,FALSE))</f>
        <v>#REF!</v>
      </c>
      <c r="T27" s="218"/>
      <c r="U27" s="218"/>
      <c r="V27" s="218"/>
      <c r="W27" s="218"/>
      <c r="X27" s="218"/>
      <c r="Y27" s="218"/>
      <c r="Z27" s="218"/>
      <c r="AA27" s="218"/>
      <c r="AB27" s="214" t="s">
        <v>29</v>
      </c>
      <c r="AC27" s="214"/>
      <c r="AD27" s="214"/>
      <c r="AE27" s="215"/>
      <c r="AF27" s="216" t="s">
        <v>13</v>
      </c>
      <c r="AG27" s="217"/>
      <c r="AH27" s="217"/>
      <c r="AI27" s="217"/>
      <c r="AJ27" s="218" t="e">
        <f>IF(VLOOKUP($AY$2,Data,33,FALSE)=0,"-",VLOOKUP($AY$2,Data,33,FALSE))</f>
        <v>#REF!</v>
      </c>
      <c r="AK27" s="218"/>
      <c r="AL27" s="218"/>
      <c r="AM27" s="218"/>
      <c r="AN27" s="218"/>
      <c r="AO27" s="218"/>
      <c r="AP27" s="218"/>
      <c r="AQ27" s="218"/>
      <c r="AR27" s="218"/>
      <c r="AS27" s="214" t="s">
        <v>30</v>
      </c>
      <c r="AT27" s="214"/>
      <c r="AU27" s="214"/>
      <c r="AV27" s="215"/>
    </row>
    <row r="28" spans="2:48" ht="24.75" customHeight="1">
      <c r="B28" s="210" t="s">
        <v>14</v>
      </c>
      <c r="C28" s="211"/>
      <c r="D28" s="211"/>
      <c r="E28" s="211"/>
      <c r="F28" s="211"/>
      <c r="G28" s="211"/>
      <c r="H28" s="211"/>
      <c r="I28" s="211"/>
      <c r="J28" s="211"/>
      <c r="K28" s="211"/>
      <c r="L28" s="211"/>
      <c r="M28" s="211"/>
      <c r="N28" s="212"/>
      <c r="O28" s="216" t="s">
        <v>12</v>
      </c>
      <c r="P28" s="217"/>
      <c r="Q28" s="217"/>
      <c r="R28" s="217"/>
      <c r="S28" s="218" t="e">
        <f>IF(VLOOKUP($AY$2,Data,38,FALSE)=0,"-",VLOOKUP($AY$2,Data,38,FALSE))</f>
        <v>#REF!</v>
      </c>
      <c r="T28" s="218"/>
      <c r="U28" s="218"/>
      <c r="V28" s="218"/>
      <c r="W28" s="218"/>
      <c r="X28" s="218"/>
      <c r="Y28" s="218"/>
      <c r="Z28" s="218"/>
      <c r="AA28" s="218"/>
      <c r="AB28" s="214" t="s">
        <v>33</v>
      </c>
      <c r="AC28" s="214"/>
      <c r="AD28" s="214"/>
      <c r="AE28" s="215"/>
      <c r="AF28" s="216" t="s">
        <v>13</v>
      </c>
      <c r="AG28" s="217"/>
      <c r="AH28" s="217"/>
      <c r="AI28" s="217"/>
      <c r="AJ28" s="218" t="e">
        <f>IF(VLOOKUP($AY$2,Data,35,FALSE)=0,"-",VLOOKUP($AY$2,Data,35,FALSE))</f>
        <v>#REF!</v>
      </c>
      <c r="AK28" s="218"/>
      <c r="AL28" s="218"/>
      <c r="AM28" s="218"/>
      <c r="AN28" s="218"/>
      <c r="AO28" s="218"/>
      <c r="AP28" s="218"/>
      <c r="AQ28" s="218"/>
      <c r="AR28" s="218"/>
      <c r="AS28" s="214" t="s">
        <v>34</v>
      </c>
      <c r="AT28" s="214"/>
      <c r="AU28" s="214"/>
      <c r="AV28" s="215"/>
    </row>
    <row r="29" spans="2:48" ht="24.75" customHeight="1">
      <c r="B29" s="210" t="s">
        <v>15</v>
      </c>
      <c r="C29" s="211"/>
      <c r="D29" s="211"/>
      <c r="E29" s="211"/>
      <c r="F29" s="211"/>
      <c r="G29" s="211"/>
      <c r="H29" s="211"/>
      <c r="I29" s="211"/>
      <c r="J29" s="211"/>
      <c r="K29" s="211"/>
      <c r="L29" s="211"/>
      <c r="M29" s="211"/>
      <c r="N29" s="212"/>
      <c r="O29" s="216" t="s">
        <v>12</v>
      </c>
      <c r="P29" s="217"/>
      <c r="Q29" s="217"/>
      <c r="R29" s="217"/>
      <c r="S29" s="218" t="e">
        <f>IF(VLOOKUP($AY$2,Data,39,FALSE)=0,"-",VLOOKUP($AY$2,Data,39,FALSE))</f>
        <v>#REF!</v>
      </c>
      <c r="T29" s="218"/>
      <c r="U29" s="218"/>
      <c r="V29" s="218"/>
      <c r="W29" s="218"/>
      <c r="X29" s="218"/>
      <c r="Y29" s="218"/>
      <c r="Z29" s="218"/>
      <c r="AA29" s="218"/>
      <c r="AB29" s="214" t="s">
        <v>29</v>
      </c>
      <c r="AC29" s="214"/>
      <c r="AD29" s="214"/>
      <c r="AE29" s="215"/>
      <c r="AF29" s="216" t="s">
        <v>13</v>
      </c>
      <c r="AG29" s="217"/>
      <c r="AH29" s="217"/>
      <c r="AI29" s="217"/>
      <c r="AJ29" s="218" t="e">
        <f>IF(VLOOKUP($AY$2,Data,36,FALSE)=0,"-",VLOOKUP($AY$2,Data,36,FALSE))</f>
        <v>#REF!</v>
      </c>
      <c r="AK29" s="218"/>
      <c r="AL29" s="218"/>
      <c r="AM29" s="218"/>
      <c r="AN29" s="218"/>
      <c r="AO29" s="218"/>
      <c r="AP29" s="218"/>
      <c r="AQ29" s="218"/>
      <c r="AR29" s="218"/>
      <c r="AS29" s="214" t="s">
        <v>30</v>
      </c>
      <c r="AT29" s="214"/>
      <c r="AU29" s="214"/>
      <c r="AV29" s="215"/>
    </row>
    <row r="30" spans="2:48" ht="24.75" customHeight="1">
      <c r="B30" s="199" t="s">
        <v>18</v>
      </c>
      <c r="C30" s="200"/>
      <c r="D30" s="200"/>
      <c r="E30" s="200"/>
      <c r="F30" s="200"/>
      <c r="G30" s="200"/>
      <c r="H30" s="200"/>
      <c r="I30" s="200"/>
      <c r="J30" s="200"/>
      <c r="K30" s="200"/>
      <c r="L30" s="200"/>
      <c r="M30" s="200"/>
      <c r="N30" s="201"/>
      <c r="O30" s="168" t="s">
        <v>12</v>
      </c>
      <c r="P30" s="169"/>
      <c r="Q30" s="169"/>
      <c r="R30" s="169"/>
      <c r="S30" s="249" t="e">
        <f>IF(VLOOKUP($AY$2,Data,40,FALSE)=0,"-",VLOOKUP($AY$2,Data,40,FALSE))</f>
        <v>#REF!</v>
      </c>
      <c r="T30" s="249"/>
      <c r="U30" s="249"/>
      <c r="V30" s="249"/>
      <c r="W30" s="249"/>
      <c r="X30" s="249"/>
      <c r="Y30" s="249"/>
      <c r="Z30" s="249"/>
      <c r="AA30" s="249"/>
      <c r="AB30" s="166" t="s">
        <v>29</v>
      </c>
      <c r="AC30" s="166"/>
      <c r="AD30" s="166"/>
      <c r="AE30" s="167"/>
      <c r="AF30" s="168" t="s">
        <v>13</v>
      </c>
      <c r="AG30" s="169"/>
      <c r="AH30" s="169"/>
      <c r="AI30" s="169"/>
      <c r="AJ30" s="249" t="e">
        <f>IF(VLOOKUP($AY$2,Data,37,FALSE)=0,"-",VLOOKUP($AY$2,Data,37,FALSE))</f>
        <v>#REF!</v>
      </c>
      <c r="AK30" s="249"/>
      <c r="AL30" s="249"/>
      <c r="AM30" s="249"/>
      <c r="AN30" s="249"/>
      <c r="AO30" s="249"/>
      <c r="AP30" s="249"/>
      <c r="AQ30" s="249"/>
      <c r="AR30" s="249"/>
      <c r="AS30" s="166" t="s">
        <v>30</v>
      </c>
      <c r="AT30" s="166"/>
      <c r="AU30" s="166"/>
      <c r="AV30" s="167"/>
    </row>
    <row r="31" spans="2:48" ht="33.75" customHeight="1">
      <c r="B31" s="199" t="s">
        <v>16</v>
      </c>
      <c r="C31" s="200"/>
      <c r="D31" s="200"/>
      <c r="E31" s="200"/>
      <c r="F31" s="200"/>
      <c r="G31" s="200"/>
      <c r="H31" s="200"/>
      <c r="I31" s="200"/>
      <c r="J31" s="200"/>
      <c r="K31" s="200"/>
      <c r="L31" s="200"/>
      <c r="M31" s="200"/>
      <c r="N31" s="201"/>
      <c r="O31" s="310" t="e">
        <f>IF(VLOOKUP($AY$2,Data,41,FALSE)=0,"-",VLOOKUP($AY$2,Data,41,FALSE))</f>
        <v>#REF!</v>
      </c>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c r="AP31" s="311"/>
      <c r="AQ31" s="311"/>
      <c r="AR31" s="311"/>
      <c r="AS31" s="311"/>
      <c r="AT31" s="311"/>
      <c r="AU31" s="311"/>
      <c r="AV31" s="312"/>
    </row>
    <row r="32" spans="2:48" ht="21.75" customHeight="1">
      <c r="B32" s="210" t="s">
        <v>8</v>
      </c>
      <c r="C32" s="211"/>
      <c r="D32" s="211"/>
      <c r="E32" s="211"/>
      <c r="F32" s="211"/>
      <c r="G32" s="211"/>
      <c r="H32" s="211"/>
      <c r="I32" s="211"/>
      <c r="J32" s="211"/>
      <c r="K32" s="211"/>
      <c r="L32" s="211"/>
      <c r="M32" s="211"/>
      <c r="N32" s="212"/>
      <c r="O32" s="310" t="e">
        <f>IF(VLOOKUP($AY$2,Data,42,FALSE)=0,"-",VLOOKUP($AY$2,Data,42,FALSE))</f>
        <v>#REF!</v>
      </c>
      <c r="P32" s="311"/>
      <c r="Q32" s="311"/>
      <c r="R32" s="311"/>
      <c r="S32" s="311"/>
      <c r="T32" s="311"/>
      <c r="U32" s="311"/>
      <c r="V32" s="311"/>
      <c r="W32" s="311"/>
      <c r="X32" s="311"/>
      <c r="Y32" s="311"/>
      <c r="Z32" s="311"/>
      <c r="AA32" s="311"/>
      <c r="AB32" s="311"/>
      <c r="AC32" s="311"/>
      <c r="AD32" s="311"/>
      <c r="AE32" s="311"/>
      <c r="AF32" s="311"/>
      <c r="AG32" s="311"/>
      <c r="AH32" s="311"/>
      <c r="AI32" s="311"/>
      <c r="AJ32" s="311"/>
      <c r="AK32" s="311"/>
      <c r="AL32" s="311"/>
      <c r="AM32" s="311"/>
      <c r="AN32" s="311"/>
      <c r="AO32" s="311"/>
      <c r="AP32" s="311"/>
      <c r="AQ32" s="311"/>
      <c r="AR32" s="311"/>
      <c r="AS32" s="311"/>
      <c r="AT32" s="311"/>
      <c r="AU32" s="311"/>
      <c r="AV32" s="312"/>
    </row>
    <row r="33" spans="2:48" ht="18.600000000000001" customHeight="1">
      <c r="B33" s="176" t="s">
        <v>2</v>
      </c>
      <c r="C33" s="202"/>
      <c r="D33" s="202"/>
      <c r="E33" s="202"/>
      <c r="F33" s="202"/>
      <c r="G33" s="202"/>
      <c r="H33" s="202"/>
      <c r="I33" s="202"/>
      <c r="J33" s="202"/>
      <c r="K33" s="202"/>
      <c r="L33" s="202"/>
      <c r="M33" s="202"/>
      <c r="N33" s="203"/>
      <c r="O33" s="182" t="s">
        <v>27</v>
      </c>
      <c r="P33" s="183"/>
      <c r="Q33" s="183"/>
      <c r="R33" s="183"/>
      <c r="S33" s="183"/>
      <c r="T33" s="183"/>
      <c r="U33" s="183"/>
      <c r="V33" s="184"/>
      <c r="W33" s="319" t="e">
        <f>VLOOKUP($AY$2,Data,43,FALSE)</f>
        <v>#REF!</v>
      </c>
      <c r="X33" s="320"/>
      <c r="Y33" s="320"/>
      <c r="Z33" s="320"/>
      <c r="AA33" s="320"/>
      <c r="AB33" s="320"/>
      <c r="AC33" s="320"/>
      <c r="AD33" s="320"/>
      <c r="AE33" s="321"/>
      <c r="AF33" s="185" t="s">
        <v>28</v>
      </c>
      <c r="AG33" s="183"/>
      <c r="AH33" s="183"/>
      <c r="AI33" s="183"/>
      <c r="AJ33" s="183"/>
      <c r="AK33" s="183"/>
      <c r="AL33" s="183"/>
      <c r="AM33" s="184"/>
      <c r="AN33" s="319" t="e">
        <f>VLOOKUP($AY$2,Data,44,FALSE)</f>
        <v>#REF!</v>
      </c>
      <c r="AO33" s="320"/>
      <c r="AP33" s="320"/>
      <c r="AQ33" s="320"/>
      <c r="AR33" s="320"/>
      <c r="AS33" s="320"/>
      <c r="AT33" s="320"/>
      <c r="AU33" s="320"/>
      <c r="AV33" s="322"/>
    </row>
    <row r="34" spans="2:48" ht="18.600000000000001" customHeight="1">
      <c r="B34" s="204"/>
      <c r="C34" s="205"/>
      <c r="D34" s="205"/>
      <c r="E34" s="205"/>
      <c r="F34" s="205"/>
      <c r="G34" s="205"/>
      <c r="H34" s="205"/>
      <c r="I34" s="205"/>
      <c r="J34" s="205"/>
      <c r="K34" s="205"/>
      <c r="L34" s="205"/>
      <c r="M34" s="205"/>
      <c r="N34" s="206"/>
      <c r="O34" s="186" t="s">
        <v>0</v>
      </c>
      <c r="P34" s="187"/>
      <c r="Q34" s="187"/>
      <c r="R34" s="187"/>
      <c r="S34" s="187"/>
      <c r="T34" s="187"/>
      <c r="U34" s="187"/>
      <c r="V34" s="188"/>
      <c r="W34" s="313" t="e">
        <f>VLOOKUP($AY$2,Data,45,FALSE)</f>
        <v>#REF!</v>
      </c>
      <c r="X34" s="314"/>
      <c r="Y34" s="314"/>
      <c r="Z34" s="314"/>
      <c r="AA34" s="314"/>
      <c r="AB34" s="314"/>
      <c r="AC34" s="314"/>
      <c r="AD34" s="314"/>
      <c r="AE34" s="314"/>
      <c r="AF34" s="314"/>
      <c r="AG34" s="314"/>
      <c r="AH34" s="314"/>
      <c r="AI34" s="314"/>
      <c r="AJ34" s="314"/>
      <c r="AK34" s="314"/>
      <c r="AL34" s="314"/>
      <c r="AM34" s="314"/>
      <c r="AN34" s="314"/>
      <c r="AO34" s="314"/>
      <c r="AP34" s="314"/>
      <c r="AQ34" s="314"/>
      <c r="AR34" s="314"/>
      <c r="AS34" s="314"/>
      <c r="AT34" s="314"/>
      <c r="AU34" s="314"/>
      <c r="AV34" s="315"/>
    </row>
    <row r="35" spans="2:48" ht="18.600000000000001" customHeight="1">
      <c r="B35" s="176" t="s">
        <v>3</v>
      </c>
      <c r="C35" s="177"/>
      <c r="D35" s="177"/>
      <c r="E35" s="177"/>
      <c r="F35" s="177"/>
      <c r="G35" s="177"/>
      <c r="H35" s="177"/>
      <c r="I35" s="177"/>
      <c r="J35" s="177"/>
      <c r="K35" s="177"/>
      <c r="L35" s="177"/>
      <c r="M35" s="177"/>
      <c r="N35" s="178"/>
      <c r="O35" s="182" t="s">
        <v>27</v>
      </c>
      <c r="P35" s="183"/>
      <c r="Q35" s="183"/>
      <c r="R35" s="183"/>
      <c r="S35" s="183"/>
      <c r="T35" s="183"/>
      <c r="U35" s="183"/>
      <c r="V35" s="184"/>
      <c r="W35" s="319" t="e">
        <f>VLOOKUP($AY$2,Data,46,FALSE)</f>
        <v>#REF!</v>
      </c>
      <c r="X35" s="320"/>
      <c r="Y35" s="320"/>
      <c r="Z35" s="320"/>
      <c r="AA35" s="320"/>
      <c r="AB35" s="320"/>
      <c r="AC35" s="320"/>
      <c r="AD35" s="320"/>
      <c r="AE35" s="321"/>
      <c r="AF35" s="185" t="s">
        <v>28</v>
      </c>
      <c r="AG35" s="183"/>
      <c r="AH35" s="183"/>
      <c r="AI35" s="183"/>
      <c r="AJ35" s="183"/>
      <c r="AK35" s="183"/>
      <c r="AL35" s="183"/>
      <c r="AM35" s="184"/>
      <c r="AN35" s="319" t="e">
        <f>VLOOKUP($AY$2,Data,47,FALSE)</f>
        <v>#REF!</v>
      </c>
      <c r="AO35" s="320"/>
      <c r="AP35" s="320"/>
      <c r="AQ35" s="320"/>
      <c r="AR35" s="320"/>
      <c r="AS35" s="320"/>
      <c r="AT35" s="320"/>
      <c r="AU35" s="320"/>
      <c r="AV35" s="322"/>
    </row>
    <row r="36" spans="2:48" ht="18.600000000000001" customHeight="1">
      <c r="B36" s="179"/>
      <c r="C36" s="180"/>
      <c r="D36" s="180"/>
      <c r="E36" s="180"/>
      <c r="F36" s="180"/>
      <c r="G36" s="180"/>
      <c r="H36" s="180"/>
      <c r="I36" s="180"/>
      <c r="J36" s="180"/>
      <c r="K36" s="180"/>
      <c r="L36" s="180"/>
      <c r="M36" s="180"/>
      <c r="N36" s="181"/>
      <c r="O36" s="186" t="s">
        <v>0</v>
      </c>
      <c r="P36" s="187"/>
      <c r="Q36" s="187"/>
      <c r="R36" s="187"/>
      <c r="S36" s="187"/>
      <c r="T36" s="187"/>
      <c r="U36" s="187"/>
      <c r="V36" s="188"/>
      <c r="W36" s="313" t="e">
        <f>VLOOKUP($AY$2,Data,48,FALSE)</f>
        <v>#REF!</v>
      </c>
      <c r="X36" s="314"/>
      <c r="Y36" s="314"/>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5"/>
    </row>
    <row r="37" spans="2:48" ht="18.600000000000001" customHeight="1">
      <c r="B37" s="192" t="s">
        <v>1</v>
      </c>
      <c r="C37" s="177"/>
      <c r="D37" s="177"/>
      <c r="E37" s="177"/>
      <c r="F37" s="177"/>
      <c r="G37" s="177"/>
      <c r="H37" s="177"/>
      <c r="I37" s="177"/>
      <c r="J37" s="177"/>
      <c r="K37" s="177"/>
      <c r="L37" s="177"/>
      <c r="M37" s="177"/>
      <c r="N37" s="178"/>
      <c r="O37" s="316" t="e">
        <f>VLOOKUP($AY$2,Data,49,FALSE)</f>
        <v>#REF!</v>
      </c>
      <c r="P37" s="317"/>
      <c r="Q37" s="317"/>
      <c r="R37" s="317"/>
      <c r="S37" s="317"/>
      <c r="T37" s="317"/>
      <c r="U37" s="317"/>
      <c r="V37" s="317"/>
      <c r="W37" s="317"/>
      <c r="X37" s="317"/>
      <c r="Y37" s="317"/>
      <c r="Z37" s="317"/>
      <c r="AA37" s="317"/>
      <c r="AB37" s="317"/>
      <c r="AC37" s="317"/>
      <c r="AD37" s="317"/>
      <c r="AE37" s="317"/>
      <c r="AF37" s="317"/>
      <c r="AG37" s="317"/>
      <c r="AH37" s="317"/>
      <c r="AI37" s="317"/>
      <c r="AJ37" s="317"/>
      <c r="AK37" s="317"/>
      <c r="AL37" s="317"/>
      <c r="AM37" s="317"/>
      <c r="AN37" s="317"/>
      <c r="AO37" s="317"/>
      <c r="AP37" s="317"/>
      <c r="AQ37" s="317"/>
      <c r="AR37" s="317"/>
      <c r="AS37" s="317"/>
      <c r="AT37" s="317"/>
      <c r="AU37" s="317"/>
      <c r="AV37" s="318"/>
    </row>
    <row r="38" spans="2:48" ht="18.600000000000001" customHeight="1">
      <c r="B38" s="193"/>
      <c r="C38" s="194"/>
      <c r="D38" s="194"/>
      <c r="E38" s="194"/>
      <c r="F38" s="194"/>
      <c r="G38" s="194"/>
      <c r="H38" s="194"/>
      <c r="I38" s="194"/>
      <c r="J38" s="194"/>
      <c r="K38" s="194"/>
      <c r="L38" s="194"/>
      <c r="M38" s="194"/>
      <c r="N38" s="195"/>
      <c r="O38" s="160"/>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2"/>
    </row>
    <row r="39" spans="2:48" ht="18.600000000000001" customHeight="1">
      <c r="B39" s="193"/>
      <c r="C39" s="194"/>
      <c r="D39" s="194"/>
      <c r="E39" s="194"/>
      <c r="F39" s="194"/>
      <c r="G39" s="194"/>
      <c r="H39" s="194"/>
      <c r="I39" s="194"/>
      <c r="J39" s="194"/>
      <c r="K39" s="194"/>
      <c r="L39" s="194"/>
      <c r="M39" s="194"/>
      <c r="N39" s="195"/>
      <c r="O39" s="163"/>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5"/>
    </row>
    <row r="40" spans="2:48" ht="18.600000000000001" customHeight="1">
      <c r="B40" s="193"/>
      <c r="C40" s="194"/>
      <c r="D40" s="194"/>
      <c r="E40" s="194"/>
      <c r="F40" s="194"/>
      <c r="G40" s="194"/>
      <c r="H40" s="194"/>
      <c r="I40" s="194"/>
      <c r="J40" s="194"/>
      <c r="K40" s="194"/>
      <c r="L40" s="194"/>
      <c r="M40" s="194"/>
      <c r="N40" s="195"/>
      <c r="O40" s="163"/>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5"/>
    </row>
    <row r="41" spans="2:48" ht="18.600000000000001" customHeight="1">
      <c r="B41" s="193"/>
      <c r="C41" s="194"/>
      <c r="D41" s="194"/>
      <c r="E41" s="194"/>
      <c r="F41" s="194"/>
      <c r="G41" s="194"/>
      <c r="H41" s="194"/>
      <c r="I41" s="194"/>
      <c r="J41" s="194"/>
      <c r="K41" s="194"/>
      <c r="L41" s="194"/>
      <c r="M41" s="194"/>
      <c r="N41" s="195"/>
      <c r="O41" s="171"/>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3"/>
    </row>
    <row r="42" spans="2:48" ht="18.600000000000001" customHeight="1">
      <c r="B42" s="174" t="s">
        <v>20</v>
      </c>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row>
    <row r="43" spans="2:48" ht="18.600000000000001" customHeight="1">
      <c r="B43" s="175" t="s">
        <v>48</v>
      </c>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row>
  </sheetData>
  <mergeCells count="154">
    <mergeCell ref="O22:R22"/>
    <mergeCell ref="S22:AA22"/>
    <mergeCell ref="AB21:AE21"/>
    <mergeCell ref="AJ23:AR23"/>
    <mergeCell ref="B2:AV2"/>
    <mergeCell ref="AS18:AV18"/>
    <mergeCell ref="AS19:AV19"/>
    <mergeCell ref="AS20:AV20"/>
    <mergeCell ref="O21:R21"/>
    <mergeCell ref="O9:AV10"/>
    <mergeCell ref="AS17:AV17"/>
    <mergeCell ref="O15:R15"/>
    <mergeCell ref="B11:N12"/>
    <mergeCell ref="O11:AV12"/>
    <mergeCell ref="B4:N5"/>
    <mergeCell ref="AS16:AV16"/>
    <mergeCell ref="O4:AV5"/>
    <mergeCell ref="H20:N20"/>
    <mergeCell ref="H21:N21"/>
    <mergeCell ref="S16:AA16"/>
    <mergeCell ref="S18:AA18"/>
    <mergeCell ref="S19:AA19"/>
    <mergeCell ref="H17:N17"/>
    <mergeCell ref="B7:N8"/>
    <mergeCell ref="O7:AV8"/>
    <mergeCell ref="AS21:AV21"/>
    <mergeCell ref="AJ21:AR21"/>
    <mergeCell ref="AF21:AI21"/>
    <mergeCell ref="O13:AV14"/>
    <mergeCell ref="AB15:AE15"/>
    <mergeCell ref="H15:N15"/>
    <mergeCell ref="AS15:AV15"/>
    <mergeCell ref="AS24:AV24"/>
    <mergeCell ref="AF24:AI24"/>
    <mergeCell ref="AF25:AI25"/>
    <mergeCell ref="AF26:AI26"/>
    <mergeCell ref="AJ22:AR22"/>
    <mergeCell ref="AS23:AV23"/>
    <mergeCell ref="AF22:AI22"/>
    <mergeCell ref="AF23:AI23"/>
    <mergeCell ref="AS22:AV22"/>
    <mergeCell ref="AJ24:AR24"/>
    <mergeCell ref="AJ25:AR25"/>
    <mergeCell ref="AS26:AV26"/>
    <mergeCell ref="AS25:AV25"/>
    <mergeCell ref="AB25:AE25"/>
    <mergeCell ref="S27:AA27"/>
    <mergeCell ref="AB24:AE24"/>
    <mergeCell ref="S29:AA29"/>
    <mergeCell ref="AB26:AE26"/>
    <mergeCell ref="S30:AA30"/>
    <mergeCell ref="AJ26:AR26"/>
    <mergeCell ref="AF29:AI29"/>
    <mergeCell ref="S15:AA15"/>
    <mergeCell ref="AJ15:AR15"/>
    <mergeCell ref="AB23:AE23"/>
    <mergeCell ref="AB22:AE22"/>
    <mergeCell ref="AF18:AI18"/>
    <mergeCell ref="AJ18:AR18"/>
    <mergeCell ref="AF19:AI19"/>
    <mergeCell ref="AJ20:AR20"/>
    <mergeCell ref="AJ19:AR19"/>
    <mergeCell ref="AF20:AI20"/>
    <mergeCell ref="AF15:AI15"/>
    <mergeCell ref="AF16:AI16"/>
    <mergeCell ref="AF17:AI17"/>
    <mergeCell ref="S20:AA20"/>
    <mergeCell ref="S21:AA21"/>
    <mergeCell ref="AJ16:AR16"/>
    <mergeCell ref="B43:AV43"/>
    <mergeCell ref="W34:AV34"/>
    <mergeCell ref="B33:N34"/>
    <mergeCell ref="B42:AV42"/>
    <mergeCell ref="B35:N36"/>
    <mergeCell ref="W36:AV36"/>
    <mergeCell ref="O37:AV37"/>
    <mergeCell ref="O38:AV38"/>
    <mergeCell ref="O34:V34"/>
    <mergeCell ref="O35:V35"/>
    <mergeCell ref="AF33:AM33"/>
    <mergeCell ref="AF35:AM35"/>
    <mergeCell ref="O39:AV39"/>
    <mergeCell ref="O36:V36"/>
    <mergeCell ref="O33:V33"/>
    <mergeCell ref="W33:AE33"/>
    <mergeCell ref="AN33:AV33"/>
    <mergeCell ref="W35:AE35"/>
    <mergeCell ref="AN35:AV35"/>
    <mergeCell ref="O41:AV41"/>
    <mergeCell ref="B37:N41"/>
    <mergeCell ref="O40:AV40"/>
    <mergeCell ref="B32:N32"/>
    <mergeCell ref="O32:AV32"/>
    <mergeCell ref="AB30:AE30"/>
    <mergeCell ref="AJ29:AR29"/>
    <mergeCell ref="AF30:AI30"/>
    <mergeCell ref="AJ30:AR30"/>
    <mergeCell ref="B31:N31"/>
    <mergeCell ref="B29:N29"/>
    <mergeCell ref="AS29:AV29"/>
    <mergeCell ref="AB29:AE29"/>
    <mergeCell ref="B30:N30"/>
    <mergeCell ref="AS30:AV30"/>
    <mergeCell ref="O31:AV31"/>
    <mergeCell ref="O29:R29"/>
    <mergeCell ref="O30:R30"/>
    <mergeCell ref="AS27:AV27"/>
    <mergeCell ref="AB28:AE28"/>
    <mergeCell ref="S28:AA28"/>
    <mergeCell ref="AJ28:AR28"/>
    <mergeCell ref="AF28:AI28"/>
    <mergeCell ref="AF27:AI27"/>
    <mergeCell ref="B6:N6"/>
    <mergeCell ref="H19:N19"/>
    <mergeCell ref="H18:N18"/>
    <mergeCell ref="B9:N10"/>
    <mergeCell ref="B13:N14"/>
    <mergeCell ref="H16:N16"/>
    <mergeCell ref="B15:G20"/>
    <mergeCell ref="O19:R19"/>
    <mergeCell ref="AB17:AE17"/>
    <mergeCell ref="O16:R16"/>
    <mergeCell ref="O17:R17"/>
    <mergeCell ref="AB18:AE18"/>
    <mergeCell ref="T17:Z17"/>
    <mergeCell ref="AB19:AE19"/>
    <mergeCell ref="O20:R20"/>
    <mergeCell ref="AB20:AE20"/>
    <mergeCell ref="O6:AV6"/>
    <mergeCell ref="AK17:AQ17"/>
    <mergeCell ref="AS28:AV28"/>
    <mergeCell ref="O18:R18"/>
    <mergeCell ref="AB16:AE16"/>
    <mergeCell ref="B21:G23"/>
    <mergeCell ref="O23:R23"/>
    <mergeCell ref="S23:AA23"/>
    <mergeCell ref="O26:R26"/>
    <mergeCell ref="S26:AA26"/>
    <mergeCell ref="H23:N23"/>
    <mergeCell ref="H26:N26"/>
    <mergeCell ref="S24:AA24"/>
    <mergeCell ref="H22:N22"/>
    <mergeCell ref="H24:N24"/>
    <mergeCell ref="H25:N25"/>
    <mergeCell ref="B27:N27"/>
    <mergeCell ref="B24:G26"/>
    <mergeCell ref="B28:N28"/>
    <mergeCell ref="O24:R24"/>
    <mergeCell ref="O25:R25"/>
    <mergeCell ref="O27:R27"/>
    <mergeCell ref="AJ27:AR27"/>
    <mergeCell ref="O28:R28"/>
    <mergeCell ref="AB27:AE27"/>
    <mergeCell ref="S25:AA25"/>
  </mergeCells>
  <phoneticPr fontId="2"/>
  <printOptions horizontalCentered="1"/>
  <pageMargins left="0.39370078740157483" right="0.39370078740157483" top="0.41" bottom="0.26" header="0.35" footer="0.24"/>
  <pageSetup paperSize="9" scale="98"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Y43"/>
  <sheetViews>
    <sheetView view="pageBreakPreview" zoomScale="75" zoomScaleNormal="100" workbookViewId="0">
      <selection activeCell="B7" sqref="B7:N8"/>
    </sheetView>
  </sheetViews>
  <sheetFormatPr defaultRowHeight="18.600000000000001" customHeight="1"/>
  <cols>
    <col min="1" max="1" width="2.125" style="1" customWidth="1"/>
    <col min="2" max="14" width="2.375" style="1" customWidth="1"/>
    <col min="15" max="47" width="2" style="1" customWidth="1"/>
    <col min="48" max="48" width="1.875" style="1" customWidth="1"/>
    <col min="49" max="49" width="2.125" style="1" customWidth="1"/>
    <col min="50" max="50" width="13.25" style="1" customWidth="1"/>
    <col min="51" max="51" width="2.75" style="1" customWidth="1"/>
    <col min="52" max="61" width="2.125" style="1" customWidth="1"/>
    <col min="62" max="16384" width="9" style="1"/>
  </cols>
  <sheetData>
    <row r="1" spans="2:51" ht="36.75" customHeight="1"/>
    <row r="2" spans="2:51" ht="18.600000000000001" customHeight="1">
      <c r="B2" s="289" t="s">
        <v>25</v>
      </c>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X2" s="11" t="s">
        <v>43</v>
      </c>
      <c r="AY2" s="12">
        <v>16</v>
      </c>
    </row>
    <row r="3" spans="2:51" ht="9.75" customHeight="1">
      <c r="AS3" s="3"/>
      <c r="AT3" s="3"/>
      <c r="AU3" s="3"/>
      <c r="AV3" s="2"/>
    </row>
    <row r="4" spans="2:51" ht="15.75" customHeight="1">
      <c r="B4" s="291" t="s">
        <v>110</v>
      </c>
      <c r="C4" s="292"/>
      <c r="D4" s="292"/>
      <c r="E4" s="292"/>
      <c r="F4" s="292"/>
      <c r="G4" s="292"/>
      <c r="H4" s="292"/>
      <c r="I4" s="292"/>
      <c r="J4" s="292"/>
      <c r="K4" s="292"/>
      <c r="L4" s="292"/>
      <c r="M4" s="292"/>
      <c r="N4" s="293"/>
      <c r="O4" s="291" t="e">
        <f>VLOOKUP($AY$2,Data,3,FALSE)</f>
        <v>#REF!</v>
      </c>
      <c r="P4" s="292"/>
      <c r="Q4" s="29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3"/>
    </row>
    <row r="5" spans="2:51" ht="15.75" customHeight="1">
      <c r="B5" s="294"/>
      <c r="C5" s="295"/>
      <c r="D5" s="295"/>
      <c r="E5" s="295"/>
      <c r="F5" s="295"/>
      <c r="G5" s="295"/>
      <c r="H5" s="295"/>
      <c r="I5" s="295"/>
      <c r="J5" s="295"/>
      <c r="K5" s="295"/>
      <c r="L5" s="295"/>
      <c r="M5" s="295"/>
      <c r="N5" s="296"/>
      <c r="O5" s="294"/>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6"/>
    </row>
    <row r="6" spans="2:51" ht="23.25" customHeight="1">
      <c r="B6" s="303" t="s">
        <v>23</v>
      </c>
      <c r="C6" s="304"/>
      <c r="D6" s="304"/>
      <c r="E6" s="304"/>
      <c r="F6" s="304"/>
      <c r="G6" s="304"/>
      <c r="H6" s="304"/>
      <c r="I6" s="304"/>
      <c r="J6" s="304"/>
      <c r="K6" s="304"/>
      <c r="L6" s="304"/>
      <c r="M6" s="304"/>
      <c r="N6" s="305"/>
      <c r="O6" s="307" t="e">
        <f>VLOOKUP($AY$2,Data,4,FALSE)</f>
        <v>#REF!</v>
      </c>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8"/>
      <c r="AS6" s="308"/>
      <c r="AT6" s="308"/>
      <c r="AU6" s="308"/>
      <c r="AV6" s="309"/>
    </row>
    <row r="7" spans="2:51" ht="18.600000000000001" customHeight="1">
      <c r="B7" s="176" t="s">
        <v>26</v>
      </c>
      <c r="C7" s="177"/>
      <c r="D7" s="177"/>
      <c r="E7" s="177"/>
      <c r="F7" s="177"/>
      <c r="G7" s="177"/>
      <c r="H7" s="177"/>
      <c r="I7" s="177"/>
      <c r="J7" s="177"/>
      <c r="K7" s="177"/>
      <c r="L7" s="177"/>
      <c r="M7" s="177"/>
      <c r="N7" s="178"/>
      <c r="O7" s="291" t="e">
        <f>VLOOKUP($AY$2,Data,5,FALSE)&amp;VLOOKUP($AY$2,Data,6,FALSE)</f>
        <v>#REF!</v>
      </c>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3"/>
    </row>
    <row r="8" spans="2:51" ht="18.600000000000001" customHeight="1">
      <c r="B8" s="179"/>
      <c r="C8" s="180"/>
      <c r="D8" s="180"/>
      <c r="E8" s="180"/>
      <c r="F8" s="180"/>
      <c r="G8" s="180"/>
      <c r="H8" s="180"/>
      <c r="I8" s="180"/>
      <c r="J8" s="180"/>
      <c r="K8" s="180"/>
      <c r="L8" s="180"/>
      <c r="M8" s="180"/>
      <c r="N8" s="181"/>
      <c r="O8" s="294"/>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6"/>
    </row>
    <row r="9" spans="2:51" ht="17.25" customHeight="1">
      <c r="B9" s="176" t="s">
        <v>24</v>
      </c>
      <c r="C9" s="177"/>
      <c r="D9" s="177"/>
      <c r="E9" s="177"/>
      <c r="F9" s="177"/>
      <c r="G9" s="177"/>
      <c r="H9" s="177"/>
      <c r="I9" s="177"/>
      <c r="J9" s="177"/>
      <c r="K9" s="177"/>
      <c r="L9" s="177"/>
      <c r="M9" s="177"/>
      <c r="N9" s="178"/>
      <c r="O9" s="291" t="e">
        <f>VLOOKUP($AY$2,Data,7,FALSE)</f>
        <v>#REF!</v>
      </c>
      <c r="P9" s="292"/>
      <c r="Q9" s="292"/>
      <c r="R9" s="292"/>
      <c r="S9" s="292"/>
      <c r="T9" s="292"/>
      <c r="U9" s="292"/>
      <c r="V9" s="292"/>
      <c r="W9" s="292"/>
      <c r="X9" s="292"/>
      <c r="Y9" s="292"/>
      <c r="Z9" s="292"/>
      <c r="AA9" s="292"/>
      <c r="AB9" s="292"/>
      <c r="AC9" s="292"/>
      <c r="AD9" s="292"/>
      <c r="AE9" s="292"/>
      <c r="AF9" s="292"/>
      <c r="AG9" s="292"/>
      <c r="AH9" s="292"/>
      <c r="AI9" s="292"/>
      <c r="AJ9" s="292"/>
      <c r="AK9" s="292"/>
      <c r="AL9" s="292"/>
      <c r="AM9" s="292"/>
      <c r="AN9" s="292"/>
      <c r="AO9" s="292"/>
      <c r="AP9" s="292"/>
      <c r="AQ9" s="292"/>
      <c r="AR9" s="292"/>
      <c r="AS9" s="292"/>
      <c r="AT9" s="292"/>
      <c r="AU9" s="292"/>
      <c r="AV9" s="293"/>
    </row>
    <row r="10" spans="2:51" ht="17.25" customHeight="1">
      <c r="B10" s="179"/>
      <c r="C10" s="180"/>
      <c r="D10" s="180"/>
      <c r="E10" s="180"/>
      <c r="F10" s="180"/>
      <c r="G10" s="180"/>
      <c r="H10" s="180"/>
      <c r="I10" s="180"/>
      <c r="J10" s="180"/>
      <c r="K10" s="180"/>
      <c r="L10" s="180"/>
      <c r="M10" s="180"/>
      <c r="N10" s="181"/>
      <c r="O10" s="294"/>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6"/>
    </row>
    <row r="11" spans="2:51" ht="15.75" customHeight="1">
      <c r="B11" s="192" t="s">
        <v>111</v>
      </c>
      <c r="C11" s="177"/>
      <c r="D11" s="177"/>
      <c r="E11" s="177"/>
      <c r="F11" s="177"/>
      <c r="G11" s="177"/>
      <c r="H11" s="177"/>
      <c r="I11" s="177"/>
      <c r="J11" s="177"/>
      <c r="K11" s="177"/>
      <c r="L11" s="177"/>
      <c r="M11" s="177"/>
      <c r="N11" s="178"/>
      <c r="O11" s="323" t="e">
        <f>VLOOKUP($AY$2,Data,8,FALSE)</f>
        <v>#REF!</v>
      </c>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5"/>
    </row>
    <row r="12" spans="2:51" ht="15.75" customHeight="1">
      <c r="B12" s="179"/>
      <c r="C12" s="180"/>
      <c r="D12" s="180"/>
      <c r="E12" s="180"/>
      <c r="F12" s="180"/>
      <c r="G12" s="180"/>
      <c r="H12" s="180"/>
      <c r="I12" s="180"/>
      <c r="J12" s="180"/>
      <c r="K12" s="180"/>
      <c r="L12" s="180"/>
      <c r="M12" s="180"/>
      <c r="N12" s="181"/>
      <c r="O12" s="326"/>
      <c r="P12" s="327"/>
      <c r="Q12" s="327"/>
      <c r="R12" s="327"/>
      <c r="S12" s="327"/>
      <c r="T12" s="327"/>
      <c r="U12" s="327"/>
      <c r="V12" s="327"/>
      <c r="W12" s="327"/>
      <c r="X12" s="327"/>
      <c r="Y12" s="327"/>
      <c r="Z12" s="327"/>
      <c r="AA12" s="327"/>
      <c r="AB12" s="327"/>
      <c r="AC12" s="327"/>
      <c r="AD12" s="327"/>
      <c r="AE12" s="327"/>
      <c r="AF12" s="327"/>
      <c r="AG12" s="327"/>
      <c r="AH12" s="327"/>
      <c r="AI12" s="327"/>
      <c r="AJ12" s="327"/>
      <c r="AK12" s="327"/>
      <c r="AL12" s="327"/>
      <c r="AM12" s="327"/>
      <c r="AN12" s="327"/>
      <c r="AO12" s="327"/>
      <c r="AP12" s="327"/>
      <c r="AQ12" s="327"/>
      <c r="AR12" s="327"/>
      <c r="AS12" s="327"/>
      <c r="AT12" s="327"/>
      <c r="AU12" s="327"/>
      <c r="AV12" s="328"/>
    </row>
    <row r="13" spans="2:51" ht="18.600000000000001" customHeight="1">
      <c r="B13" s="266" t="s">
        <v>114</v>
      </c>
      <c r="C13" s="267"/>
      <c r="D13" s="267"/>
      <c r="E13" s="267"/>
      <c r="F13" s="267"/>
      <c r="G13" s="267"/>
      <c r="H13" s="267"/>
      <c r="I13" s="267"/>
      <c r="J13" s="267"/>
      <c r="K13" s="267"/>
      <c r="L13" s="267"/>
      <c r="M13" s="267"/>
      <c r="N13" s="268"/>
      <c r="O13" s="272" t="e">
        <f>VLOOKUP($AY$2,Data,2,FALSE)</f>
        <v>#REF!</v>
      </c>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4"/>
    </row>
    <row r="14" spans="2:51" ht="18.600000000000001" customHeight="1">
      <c r="B14" s="269"/>
      <c r="C14" s="270"/>
      <c r="D14" s="270"/>
      <c r="E14" s="270"/>
      <c r="F14" s="270"/>
      <c r="G14" s="270"/>
      <c r="H14" s="270"/>
      <c r="I14" s="270"/>
      <c r="J14" s="270"/>
      <c r="K14" s="270"/>
      <c r="L14" s="270"/>
      <c r="M14" s="270"/>
      <c r="N14" s="271"/>
      <c r="O14" s="275"/>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7"/>
    </row>
    <row r="15" spans="2:51" ht="24.75" customHeight="1">
      <c r="B15" s="176" t="s">
        <v>9</v>
      </c>
      <c r="C15" s="177"/>
      <c r="D15" s="177"/>
      <c r="E15" s="177"/>
      <c r="F15" s="177"/>
      <c r="G15" s="260"/>
      <c r="H15" s="237" t="s">
        <v>4</v>
      </c>
      <c r="I15" s="238"/>
      <c r="J15" s="238"/>
      <c r="K15" s="238"/>
      <c r="L15" s="238"/>
      <c r="M15" s="238"/>
      <c r="N15" s="239"/>
      <c r="O15" s="168" t="s">
        <v>12</v>
      </c>
      <c r="P15" s="169"/>
      <c r="Q15" s="169"/>
      <c r="R15" s="169"/>
      <c r="S15" s="281" t="e">
        <f>IF(VLOOKUP($AY$2,Data,10,FALSE)=0,"-",VLOOKUP($AY$2,Data,10,FALSE))</f>
        <v>#REF!</v>
      </c>
      <c r="T15" s="281"/>
      <c r="U15" s="281"/>
      <c r="V15" s="281"/>
      <c r="W15" s="281"/>
      <c r="X15" s="281"/>
      <c r="Y15" s="281"/>
      <c r="Z15" s="281"/>
      <c r="AA15" s="281"/>
      <c r="AB15" s="281"/>
      <c r="AC15" s="281"/>
      <c r="AD15" s="281"/>
      <c r="AE15" s="282"/>
      <c r="AF15" s="168" t="s">
        <v>13</v>
      </c>
      <c r="AG15" s="169"/>
      <c r="AH15" s="169"/>
      <c r="AI15" s="169"/>
      <c r="AJ15" s="281" t="e">
        <f>IF(VLOOKUP($AY$2,Data,9,FALSE)=0,"-",VLOOKUP($AY$2,Data,9,FALSE))</f>
        <v>#REF!</v>
      </c>
      <c r="AK15" s="281"/>
      <c r="AL15" s="281"/>
      <c r="AM15" s="281"/>
      <c r="AN15" s="281"/>
      <c r="AO15" s="281"/>
      <c r="AP15" s="281"/>
      <c r="AQ15" s="281"/>
      <c r="AR15" s="281"/>
      <c r="AS15" s="281"/>
      <c r="AT15" s="281"/>
      <c r="AU15" s="281"/>
      <c r="AV15" s="282"/>
    </row>
    <row r="16" spans="2:51" ht="24.75" customHeight="1">
      <c r="B16" s="193"/>
      <c r="C16" s="194"/>
      <c r="D16" s="194"/>
      <c r="E16" s="194"/>
      <c r="F16" s="194"/>
      <c r="G16" s="261"/>
      <c r="H16" s="229" t="s">
        <v>5</v>
      </c>
      <c r="I16" s="230"/>
      <c r="J16" s="230"/>
      <c r="K16" s="230"/>
      <c r="L16" s="230"/>
      <c r="M16" s="230"/>
      <c r="N16" s="231"/>
      <c r="O16" s="232" t="s">
        <v>12</v>
      </c>
      <c r="P16" s="233"/>
      <c r="Q16" s="233"/>
      <c r="R16" s="233"/>
      <c r="S16" s="234" t="e">
        <f>IF(VLOOKUP($AY$2,Data,16,FALSE)=0,"-",VLOOKUP($AY$2,Data,16,FALSE))</f>
        <v>#REF!</v>
      </c>
      <c r="T16" s="234"/>
      <c r="U16" s="234"/>
      <c r="V16" s="234"/>
      <c r="W16" s="234"/>
      <c r="X16" s="234"/>
      <c r="Y16" s="234"/>
      <c r="Z16" s="234"/>
      <c r="AA16" s="234"/>
      <c r="AB16" s="235" t="s">
        <v>29</v>
      </c>
      <c r="AC16" s="235"/>
      <c r="AD16" s="235"/>
      <c r="AE16" s="236"/>
      <c r="AF16" s="232" t="s">
        <v>13</v>
      </c>
      <c r="AG16" s="233"/>
      <c r="AH16" s="233"/>
      <c r="AI16" s="233"/>
      <c r="AJ16" s="234" t="e">
        <f>IF(VLOOKUP($AY$2,Data,11,FALSE)=0,"-",VLOOKUP($AY$2,Data,11,FALSE))</f>
        <v>#REF!</v>
      </c>
      <c r="AK16" s="234"/>
      <c r="AL16" s="234"/>
      <c r="AM16" s="234"/>
      <c r="AN16" s="234"/>
      <c r="AO16" s="234"/>
      <c r="AP16" s="234"/>
      <c r="AQ16" s="234"/>
      <c r="AR16" s="234"/>
      <c r="AS16" s="235" t="s">
        <v>30</v>
      </c>
      <c r="AT16" s="235"/>
      <c r="AU16" s="235"/>
      <c r="AV16" s="236"/>
    </row>
    <row r="17" spans="2:48" ht="24.75" customHeight="1">
      <c r="B17" s="193"/>
      <c r="C17" s="194"/>
      <c r="D17" s="194"/>
      <c r="E17" s="194"/>
      <c r="F17" s="194"/>
      <c r="G17" s="261"/>
      <c r="H17" s="278" t="s">
        <v>19</v>
      </c>
      <c r="I17" s="279"/>
      <c r="J17" s="279"/>
      <c r="K17" s="279"/>
      <c r="L17" s="279"/>
      <c r="M17" s="279"/>
      <c r="N17" s="280"/>
      <c r="O17" s="244" t="s">
        <v>12</v>
      </c>
      <c r="P17" s="245"/>
      <c r="Q17" s="245"/>
      <c r="R17" s="245"/>
      <c r="S17" s="13" t="s">
        <v>44</v>
      </c>
      <c r="T17" s="306" t="e">
        <f>IF(VLOOKUP($AY$2,Data,17,FALSE)=0,"-",VLOOKUP($AY$2,Data,17,FALSE))</f>
        <v>#REF!</v>
      </c>
      <c r="U17" s="306"/>
      <c r="V17" s="306"/>
      <c r="W17" s="306"/>
      <c r="X17" s="306"/>
      <c r="Y17" s="306"/>
      <c r="Z17" s="306"/>
      <c r="AA17" s="13" t="s">
        <v>45</v>
      </c>
      <c r="AB17" s="235" t="s">
        <v>29</v>
      </c>
      <c r="AC17" s="235"/>
      <c r="AD17" s="235"/>
      <c r="AE17" s="236"/>
      <c r="AF17" s="244" t="s">
        <v>13</v>
      </c>
      <c r="AG17" s="245"/>
      <c r="AH17" s="245"/>
      <c r="AI17" s="245"/>
      <c r="AJ17" s="13" t="s">
        <v>46</v>
      </c>
      <c r="AK17" s="306" t="e">
        <f>IF(VLOOKUP($AY$2,Data,12,FALSE)=0,"-",VLOOKUP($AY$2,Data,12,FALSE))</f>
        <v>#REF!</v>
      </c>
      <c r="AL17" s="306"/>
      <c r="AM17" s="306"/>
      <c r="AN17" s="306"/>
      <c r="AO17" s="306"/>
      <c r="AP17" s="306"/>
      <c r="AQ17" s="306"/>
      <c r="AR17" s="13" t="s">
        <v>47</v>
      </c>
      <c r="AS17" s="235" t="s">
        <v>30</v>
      </c>
      <c r="AT17" s="235"/>
      <c r="AU17" s="235"/>
      <c r="AV17" s="236"/>
    </row>
    <row r="18" spans="2:48" ht="24.75" customHeight="1">
      <c r="B18" s="193"/>
      <c r="C18" s="194"/>
      <c r="D18" s="194"/>
      <c r="E18" s="194"/>
      <c r="F18" s="194"/>
      <c r="G18" s="261"/>
      <c r="H18" s="257" t="s">
        <v>6</v>
      </c>
      <c r="I18" s="258"/>
      <c r="J18" s="258"/>
      <c r="K18" s="258"/>
      <c r="L18" s="258"/>
      <c r="M18" s="258"/>
      <c r="N18" s="259"/>
      <c r="O18" s="244" t="s">
        <v>12</v>
      </c>
      <c r="P18" s="245"/>
      <c r="Q18" s="245"/>
      <c r="R18" s="245"/>
      <c r="S18" s="306" t="e">
        <f>IF(VLOOKUP($AY$2,Data,18,FALSE)=0,"-",VLOOKUP($AY$2,Data,18,FALSE))</f>
        <v>#REF!</v>
      </c>
      <c r="T18" s="306"/>
      <c r="U18" s="306"/>
      <c r="V18" s="306"/>
      <c r="W18" s="306"/>
      <c r="X18" s="306"/>
      <c r="Y18" s="306"/>
      <c r="Z18" s="306"/>
      <c r="AA18" s="306"/>
      <c r="AB18" s="253"/>
      <c r="AC18" s="253"/>
      <c r="AD18" s="253"/>
      <c r="AE18" s="254"/>
      <c r="AF18" s="244" t="s">
        <v>13</v>
      </c>
      <c r="AG18" s="245"/>
      <c r="AH18" s="245"/>
      <c r="AI18" s="245"/>
      <c r="AJ18" s="306" t="e">
        <f>IF(VLOOKUP($AY$2,Data,13,FALSE)=0,"-",VLOOKUP($AY$2,Data,13,FALSE))</f>
        <v>#REF!</v>
      </c>
      <c r="AK18" s="306"/>
      <c r="AL18" s="306"/>
      <c r="AM18" s="306"/>
      <c r="AN18" s="306"/>
      <c r="AO18" s="306"/>
      <c r="AP18" s="306"/>
      <c r="AQ18" s="306"/>
      <c r="AR18" s="306"/>
      <c r="AS18" s="253"/>
      <c r="AT18" s="253"/>
      <c r="AU18" s="253"/>
      <c r="AV18" s="254"/>
    </row>
    <row r="19" spans="2:48" ht="24.75" customHeight="1">
      <c r="B19" s="193"/>
      <c r="C19" s="194"/>
      <c r="D19" s="194"/>
      <c r="E19" s="194"/>
      <c r="F19" s="194"/>
      <c r="G19" s="261"/>
      <c r="H19" s="257" t="s">
        <v>112</v>
      </c>
      <c r="I19" s="258"/>
      <c r="J19" s="258"/>
      <c r="K19" s="258"/>
      <c r="L19" s="258"/>
      <c r="M19" s="258"/>
      <c r="N19" s="259"/>
      <c r="O19" s="244" t="s">
        <v>12</v>
      </c>
      <c r="P19" s="245"/>
      <c r="Q19" s="245"/>
      <c r="R19" s="245"/>
      <c r="S19" s="306" t="e">
        <f>IF(VLOOKUP($AY$2,Data,19,FALSE)=0,"-",VLOOKUP($AY$2,Data,19,FALSE))</f>
        <v>#REF!</v>
      </c>
      <c r="T19" s="306"/>
      <c r="U19" s="306"/>
      <c r="V19" s="306"/>
      <c r="W19" s="306"/>
      <c r="X19" s="306"/>
      <c r="Y19" s="306"/>
      <c r="Z19" s="306"/>
      <c r="AA19" s="306"/>
      <c r="AB19" s="255" t="s">
        <v>31</v>
      </c>
      <c r="AC19" s="255"/>
      <c r="AD19" s="255"/>
      <c r="AE19" s="256"/>
      <c r="AF19" s="244" t="s">
        <v>13</v>
      </c>
      <c r="AG19" s="245"/>
      <c r="AH19" s="245"/>
      <c r="AI19" s="245"/>
      <c r="AJ19" s="306" t="e">
        <f>IF(VLOOKUP($AY$2,Data,14,FALSE)=0,"-",VLOOKUP($AY$2,Data,14,FALSE))</f>
        <v>#REF!</v>
      </c>
      <c r="AK19" s="306"/>
      <c r="AL19" s="306"/>
      <c r="AM19" s="306"/>
      <c r="AN19" s="306"/>
      <c r="AO19" s="306"/>
      <c r="AP19" s="306"/>
      <c r="AQ19" s="306"/>
      <c r="AR19" s="306"/>
      <c r="AS19" s="255" t="s">
        <v>32</v>
      </c>
      <c r="AT19" s="255"/>
      <c r="AU19" s="255"/>
      <c r="AV19" s="256"/>
    </row>
    <row r="20" spans="2:48" ht="24.75" customHeight="1">
      <c r="B20" s="179"/>
      <c r="C20" s="180"/>
      <c r="D20" s="180"/>
      <c r="E20" s="180"/>
      <c r="F20" s="180"/>
      <c r="G20" s="262"/>
      <c r="H20" s="219" t="s">
        <v>113</v>
      </c>
      <c r="I20" s="220"/>
      <c r="J20" s="220"/>
      <c r="K20" s="220"/>
      <c r="L20" s="220"/>
      <c r="M20" s="220"/>
      <c r="N20" s="221"/>
      <c r="O20" s="222" t="s">
        <v>12</v>
      </c>
      <c r="P20" s="223"/>
      <c r="Q20" s="223"/>
      <c r="R20" s="223"/>
      <c r="S20" s="240" t="e">
        <f>IF(VLOOKUP($AY$2,Data,20,FALSE)=0,"-",VLOOKUP($AY$2,Data,20,FALSE))</f>
        <v>#REF!</v>
      </c>
      <c r="T20" s="240"/>
      <c r="U20" s="240"/>
      <c r="V20" s="240"/>
      <c r="W20" s="240"/>
      <c r="X20" s="240"/>
      <c r="Y20" s="240"/>
      <c r="Z20" s="240"/>
      <c r="AA20" s="240"/>
      <c r="AB20" s="241" t="s">
        <v>31</v>
      </c>
      <c r="AC20" s="241"/>
      <c r="AD20" s="241"/>
      <c r="AE20" s="242"/>
      <c r="AF20" s="222" t="s">
        <v>13</v>
      </c>
      <c r="AG20" s="223"/>
      <c r="AH20" s="223"/>
      <c r="AI20" s="223"/>
      <c r="AJ20" s="240" t="e">
        <f>IF(VLOOKUP($AY$2,Data,15,FALSE)=0,"-",VLOOKUP($AY$2,Data,15,FALSE))</f>
        <v>#REF!</v>
      </c>
      <c r="AK20" s="240"/>
      <c r="AL20" s="240"/>
      <c r="AM20" s="240"/>
      <c r="AN20" s="240"/>
      <c r="AO20" s="240"/>
      <c r="AP20" s="240"/>
      <c r="AQ20" s="240"/>
      <c r="AR20" s="240"/>
      <c r="AS20" s="241" t="s">
        <v>32</v>
      </c>
      <c r="AT20" s="241"/>
      <c r="AU20" s="241"/>
      <c r="AV20" s="242"/>
    </row>
    <row r="21" spans="2:48" ht="24.75" customHeight="1">
      <c r="B21" s="176" t="s">
        <v>10</v>
      </c>
      <c r="C21" s="224"/>
      <c r="D21" s="224"/>
      <c r="E21" s="224"/>
      <c r="F21" s="224"/>
      <c r="G21" s="251"/>
      <c r="H21" s="237" t="s">
        <v>5</v>
      </c>
      <c r="I21" s="238"/>
      <c r="J21" s="238"/>
      <c r="K21" s="238"/>
      <c r="L21" s="238"/>
      <c r="M21" s="238"/>
      <c r="N21" s="239"/>
      <c r="O21" s="168" t="s">
        <v>12</v>
      </c>
      <c r="P21" s="169"/>
      <c r="Q21" s="169"/>
      <c r="R21" s="169"/>
      <c r="S21" s="249" t="e">
        <f>IF(VLOOKUP($AY$2,Data,24,FALSE)=0,"-",VLOOKUP($AY$2,Data,24,FALSE))</f>
        <v>#REF!</v>
      </c>
      <c r="T21" s="249"/>
      <c r="U21" s="249"/>
      <c r="V21" s="249"/>
      <c r="W21" s="249"/>
      <c r="X21" s="249"/>
      <c r="Y21" s="249"/>
      <c r="Z21" s="249"/>
      <c r="AA21" s="249"/>
      <c r="AB21" s="247" t="s">
        <v>29</v>
      </c>
      <c r="AC21" s="247"/>
      <c r="AD21" s="247"/>
      <c r="AE21" s="248"/>
      <c r="AF21" s="168" t="s">
        <v>13</v>
      </c>
      <c r="AG21" s="169"/>
      <c r="AH21" s="169"/>
      <c r="AI21" s="169"/>
      <c r="AJ21" s="249" t="e">
        <f>IF(VLOOKUP($AY$2,Data,21,FALSE)=0,"-",VLOOKUP($AY$2,Data,21,FALSE))</f>
        <v>#REF!</v>
      </c>
      <c r="AK21" s="249"/>
      <c r="AL21" s="249"/>
      <c r="AM21" s="249"/>
      <c r="AN21" s="249"/>
      <c r="AO21" s="249"/>
      <c r="AP21" s="249"/>
      <c r="AQ21" s="249"/>
      <c r="AR21" s="249"/>
      <c r="AS21" s="247" t="s">
        <v>30</v>
      </c>
      <c r="AT21" s="247"/>
      <c r="AU21" s="247"/>
      <c r="AV21" s="248"/>
    </row>
    <row r="22" spans="2:48" ht="24.75" customHeight="1">
      <c r="B22" s="225"/>
      <c r="C22" s="226"/>
      <c r="D22" s="226"/>
      <c r="E22" s="226"/>
      <c r="F22" s="226"/>
      <c r="G22" s="252"/>
      <c r="H22" s="229" t="s">
        <v>112</v>
      </c>
      <c r="I22" s="230"/>
      <c r="J22" s="230"/>
      <c r="K22" s="230"/>
      <c r="L22" s="230"/>
      <c r="M22" s="230"/>
      <c r="N22" s="231"/>
      <c r="O22" s="232" t="s">
        <v>12</v>
      </c>
      <c r="P22" s="233"/>
      <c r="Q22" s="233"/>
      <c r="R22" s="233"/>
      <c r="S22" s="234" t="e">
        <f>IF(VLOOKUP($AY$2,Data,25,FALSE)=0,"-",VLOOKUP($AY$2,Data,25,FALSE))</f>
        <v>#REF!</v>
      </c>
      <c r="T22" s="234"/>
      <c r="U22" s="234"/>
      <c r="V22" s="234"/>
      <c r="W22" s="234"/>
      <c r="X22" s="234"/>
      <c r="Y22" s="234"/>
      <c r="Z22" s="234"/>
      <c r="AA22" s="234"/>
      <c r="AB22" s="235" t="s">
        <v>31</v>
      </c>
      <c r="AC22" s="235"/>
      <c r="AD22" s="235"/>
      <c r="AE22" s="236"/>
      <c r="AF22" s="232" t="s">
        <v>13</v>
      </c>
      <c r="AG22" s="233"/>
      <c r="AH22" s="233"/>
      <c r="AI22" s="233"/>
      <c r="AJ22" s="234" t="e">
        <f>IF(VLOOKUP($AY$2,Data,22,FALSE)=0,"-",VLOOKUP($AY$2,Data,22,FALSE))</f>
        <v>#REF!</v>
      </c>
      <c r="AK22" s="234"/>
      <c r="AL22" s="234"/>
      <c r="AM22" s="234"/>
      <c r="AN22" s="234"/>
      <c r="AO22" s="234"/>
      <c r="AP22" s="234"/>
      <c r="AQ22" s="234"/>
      <c r="AR22" s="234"/>
      <c r="AS22" s="235" t="s">
        <v>32</v>
      </c>
      <c r="AT22" s="235"/>
      <c r="AU22" s="235"/>
      <c r="AV22" s="236"/>
    </row>
    <row r="23" spans="2:48" ht="24.75" customHeight="1">
      <c r="B23" s="225"/>
      <c r="C23" s="226"/>
      <c r="D23" s="226"/>
      <c r="E23" s="226"/>
      <c r="F23" s="226"/>
      <c r="G23" s="252"/>
      <c r="H23" s="219" t="s">
        <v>113</v>
      </c>
      <c r="I23" s="220"/>
      <c r="J23" s="220"/>
      <c r="K23" s="220"/>
      <c r="L23" s="220"/>
      <c r="M23" s="220"/>
      <c r="N23" s="221"/>
      <c r="O23" s="222" t="s">
        <v>12</v>
      </c>
      <c r="P23" s="223"/>
      <c r="Q23" s="223"/>
      <c r="R23" s="223"/>
      <c r="S23" s="240" t="e">
        <f>IF(VLOOKUP($AY$2,Data,26,FALSE)=0,"-",VLOOKUP($AY$2,Data,26,FALSE))</f>
        <v>#REF!</v>
      </c>
      <c r="T23" s="240"/>
      <c r="U23" s="240"/>
      <c r="V23" s="240"/>
      <c r="W23" s="240"/>
      <c r="X23" s="240"/>
      <c r="Y23" s="240"/>
      <c r="Z23" s="240"/>
      <c r="AA23" s="240"/>
      <c r="AB23" s="241" t="s">
        <v>31</v>
      </c>
      <c r="AC23" s="241"/>
      <c r="AD23" s="241"/>
      <c r="AE23" s="242"/>
      <c r="AF23" s="222" t="s">
        <v>13</v>
      </c>
      <c r="AG23" s="223"/>
      <c r="AH23" s="223"/>
      <c r="AI23" s="223"/>
      <c r="AJ23" s="240" t="e">
        <f>IF(VLOOKUP($AY$2,Data,23,FALSE)=0,"-",VLOOKUP($AY$2,Data,23,FALSE))</f>
        <v>#REF!</v>
      </c>
      <c r="AK23" s="240"/>
      <c r="AL23" s="240"/>
      <c r="AM23" s="240"/>
      <c r="AN23" s="240"/>
      <c r="AO23" s="240"/>
      <c r="AP23" s="240"/>
      <c r="AQ23" s="240"/>
      <c r="AR23" s="240"/>
      <c r="AS23" s="241" t="s">
        <v>32</v>
      </c>
      <c r="AT23" s="241"/>
      <c r="AU23" s="241"/>
      <c r="AV23" s="242"/>
    </row>
    <row r="24" spans="2:48" ht="24.75" customHeight="1">
      <c r="B24" s="176" t="s">
        <v>11</v>
      </c>
      <c r="C24" s="224"/>
      <c r="D24" s="224"/>
      <c r="E24" s="224"/>
      <c r="F24" s="224"/>
      <c r="G24" s="224"/>
      <c r="H24" s="237" t="s">
        <v>5</v>
      </c>
      <c r="I24" s="238"/>
      <c r="J24" s="238"/>
      <c r="K24" s="238"/>
      <c r="L24" s="238"/>
      <c r="M24" s="238"/>
      <c r="N24" s="239"/>
      <c r="O24" s="168" t="s">
        <v>12</v>
      </c>
      <c r="P24" s="169"/>
      <c r="Q24" s="169"/>
      <c r="R24" s="169"/>
      <c r="S24" s="249" t="e">
        <f>IF(VLOOKUP($AY$2,Data,30,FALSE)=0,"-",VLOOKUP($AY$2,Data,30,FALSE))</f>
        <v>#REF!</v>
      </c>
      <c r="T24" s="249"/>
      <c r="U24" s="249"/>
      <c r="V24" s="249"/>
      <c r="W24" s="249"/>
      <c r="X24" s="249"/>
      <c r="Y24" s="249"/>
      <c r="Z24" s="249"/>
      <c r="AA24" s="249"/>
      <c r="AB24" s="247" t="s">
        <v>29</v>
      </c>
      <c r="AC24" s="247"/>
      <c r="AD24" s="247"/>
      <c r="AE24" s="248"/>
      <c r="AF24" s="168" t="s">
        <v>13</v>
      </c>
      <c r="AG24" s="169"/>
      <c r="AH24" s="169"/>
      <c r="AI24" s="169"/>
      <c r="AJ24" s="249" t="e">
        <f>IF(VLOOKUP($AY$2,Data,27,FALSE)=0,"-",VLOOKUP($AY$2,Data,27,FALSE))</f>
        <v>#REF!</v>
      </c>
      <c r="AK24" s="249"/>
      <c r="AL24" s="249"/>
      <c r="AM24" s="249"/>
      <c r="AN24" s="249"/>
      <c r="AO24" s="249"/>
      <c r="AP24" s="249"/>
      <c r="AQ24" s="249"/>
      <c r="AR24" s="249"/>
      <c r="AS24" s="247" t="s">
        <v>30</v>
      </c>
      <c r="AT24" s="247"/>
      <c r="AU24" s="247"/>
      <c r="AV24" s="248"/>
    </row>
    <row r="25" spans="2:48" ht="24.75" customHeight="1">
      <c r="B25" s="225"/>
      <c r="C25" s="226"/>
      <c r="D25" s="226"/>
      <c r="E25" s="226"/>
      <c r="F25" s="226"/>
      <c r="G25" s="226"/>
      <c r="H25" s="229" t="s">
        <v>112</v>
      </c>
      <c r="I25" s="230"/>
      <c r="J25" s="230"/>
      <c r="K25" s="230"/>
      <c r="L25" s="230"/>
      <c r="M25" s="230"/>
      <c r="N25" s="231"/>
      <c r="O25" s="232" t="s">
        <v>12</v>
      </c>
      <c r="P25" s="233"/>
      <c r="Q25" s="233"/>
      <c r="R25" s="233"/>
      <c r="S25" s="234" t="e">
        <f>IF(VLOOKUP($AY$2,Data,31,FALSE)=0,"-",VLOOKUP($AY$2,Data,31,FALSE))</f>
        <v>#REF!</v>
      </c>
      <c r="T25" s="234"/>
      <c r="U25" s="234"/>
      <c r="V25" s="234"/>
      <c r="W25" s="234"/>
      <c r="X25" s="234"/>
      <c r="Y25" s="234"/>
      <c r="Z25" s="234"/>
      <c r="AA25" s="234"/>
      <c r="AB25" s="235" t="s">
        <v>31</v>
      </c>
      <c r="AC25" s="235"/>
      <c r="AD25" s="235"/>
      <c r="AE25" s="236"/>
      <c r="AF25" s="232" t="s">
        <v>13</v>
      </c>
      <c r="AG25" s="233"/>
      <c r="AH25" s="233"/>
      <c r="AI25" s="233"/>
      <c r="AJ25" s="234" t="e">
        <f>IF(VLOOKUP($AY$2,Data,28,FALSE)=0,"-",VLOOKUP($AY$2,Data,28,FALSE))</f>
        <v>#REF!</v>
      </c>
      <c r="AK25" s="234"/>
      <c r="AL25" s="234"/>
      <c r="AM25" s="234"/>
      <c r="AN25" s="234"/>
      <c r="AO25" s="234"/>
      <c r="AP25" s="234"/>
      <c r="AQ25" s="234"/>
      <c r="AR25" s="234"/>
      <c r="AS25" s="235" t="s">
        <v>32</v>
      </c>
      <c r="AT25" s="235"/>
      <c r="AU25" s="235"/>
      <c r="AV25" s="236"/>
    </row>
    <row r="26" spans="2:48" ht="24.75" customHeight="1">
      <c r="B26" s="227"/>
      <c r="C26" s="228"/>
      <c r="D26" s="228"/>
      <c r="E26" s="228"/>
      <c r="F26" s="228"/>
      <c r="G26" s="228"/>
      <c r="H26" s="219" t="s">
        <v>113</v>
      </c>
      <c r="I26" s="220"/>
      <c r="J26" s="220"/>
      <c r="K26" s="220"/>
      <c r="L26" s="220"/>
      <c r="M26" s="220"/>
      <c r="N26" s="221"/>
      <c r="O26" s="222" t="s">
        <v>12</v>
      </c>
      <c r="P26" s="223"/>
      <c r="Q26" s="223"/>
      <c r="R26" s="223"/>
      <c r="S26" s="240" t="e">
        <f>IF(VLOOKUP($AY$2,Data,32,FALSE)=0,"-",VLOOKUP($AY$2,Data,32,FALSE))</f>
        <v>#REF!</v>
      </c>
      <c r="T26" s="240"/>
      <c r="U26" s="240"/>
      <c r="V26" s="240"/>
      <c r="W26" s="240"/>
      <c r="X26" s="240"/>
      <c r="Y26" s="240"/>
      <c r="Z26" s="240"/>
      <c r="AA26" s="240"/>
      <c r="AB26" s="241" t="s">
        <v>31</v>
      </c>
      <c r="AC26" s="241"/>
      <c r="AD26" s="241"/>
      <c r="AE26" s="242"/>
      <c r="AF26" s="222" t="s">
        <v>13</v>
      </c>
      <c r="AG26" s="223"/>
      <c r="AH26" s="223"/>
      <c r="AI26" s="223"/>
      <c r="AJ26" s="240" t="e">
        <f>IF(VLOOKUP($AY$2,Data,29,FALSE)=0,"-",VLOOKUP($AY$2,Data,29,FALSE))</f>
        <v>#REF!</v>
      </c>
      <c r="AK26" s="240"/>
      <c r="AL26" s="240"/>
      <c r="AM26" s="240"/>
      <c r="AN26" s="240"/>
      <c r="AO26" s="240"/>
      <c r="AP26" s="240"/>
      <c r="AQ26" s="240"/>
      <c r="AR26" s="240"/>
      <c r="AS26" s="241" t="s">
        <v>32</v>
      </c>
      <c r="AT26" s="241"/>
      <c r="AU26" s="241"/>
      <c r="AV26" s="242"/>
    </row>
    <row r="27" spans="2:48" ht="24.75" customHeight="1">
      <c r="B27" s="210" t="s">
        <v>7</v>
      </c>
      <c r="C27" s="211"/>
      <c r="D27" s="211"/>
      <c r="E27" s="211"/>
      <c r="F27" s="211"/>
      <c r="G27" s="211"/>
      <c r="H27" s="211"/>
      <c r="I27" s="211"/>
      <c r="J27" s="211"/>
      <c r="K27" s="211"/>
      <c r="L27" s="211"/>
      <c r="M27" s="211"/>
      <c r="N27" s="212"/>
      <c r="O27" s="216" t="s">
        <v>12</v>
      </c>
      <c r="P27" s="217"/>
      <c r="Q27" s="217"/>
      <c r="R27" s="217"/>
      <c r="S27" s="218" t="e">
        <f>IF(VLOOKUP($AY$2,Data,34,FALSE)=0,"-",VLOOKUP($AY$2,Data,34,FALSE))</f>
        <v>#REF!</v>
      </c>
      <c r="T27" s="218"/>
      <c r="U27" s="218"/>
      <c r="V27" s="218"/>
      <c r="W27" s="218"/>
      <c r="X27" s="218"/>
      <c r="Y27" s="218"/>
      <c r="Z27" s="218"/>
      <c r="AA27" s="218"/>
      <c r="AB27" s="214" t="s">
        <v>29</v>
      </c>
      <c r="AC27" s="214"/>
      <c r="AD27" s="214"/>
      <c r="AE27" s="215"/>
      <c r="AF27" s="216" t="s">
        <v>13</v>
      </c>
      <c r="AG27" s="217"/>
      <c r="AH27" s="217"/>
      <c r="AI27" s="217"/>
      <c r="AJ27" s="218" t="e">
        <f>IF(VLOOKUP($AY$2,Data,33,FALSE)=0,"-",VLOOKUP($AY$2,Data,33,FALSE))</f>
        <v>#REF!</v>
      </c>
      <c r="AK27" s="218"/>
      <c r="AL27" s="218"/>
      <c r="AM27" s="218"/>
      <c r="AN27" s="218"/>
      <c r="AO27" s="218"/>
      <c r="AP27" s="218"/>
      <c r="AQ27" s="218"/>
      <c r="AR27" s="218"/>
      <c r="AS27" s="214" t="s">
        <v>30</v>
      </c>
      <c r="AT27" s="214"/>
      <c r="AU27" s="214"/>
      <c r="AV27" s="215"/>
    </row>
    <row r="28" spans="2:48" ht="24.75" customHeight="1">
      <c r="B28" s="210" t="s">
        <v>14</v>
      </c>
      <c r="C28" s="211"/>
      <c r="D28" s="211"/>
      <c r="E28" s="211"/>
      <c r="F28" s="211"/>
      <c r="G28" s="211"/>
      <c r="H28" s="211"/>
      <c r="I28" s="211"/>
      <c r="J28" s="211"/>
      <c r="K28" s="211"/>
      <c r="L28" s="211"/>
      <c r="M28" s="211"/>
      <c r="N28" s="212"/>
      <c r="O28" s="216" t="s">
        <v>12</v>
      </c>
      <c r="P28" s="217"/>
      <c r="Q28" s="217"/>
      <c r="R28" s="217"/>
      <c r="S28" s="218" t="e">
        <f>IF(VLOOKUP($AY$2,Data,38,FALSE)=0,"-",VLOOKUP($AY$2,Data,38,FALSE))</f>
        <v>#REF!</v>
      </c>
      <c r="T28" s="218"/>
      <c r="U28" s="218"/>
      <c r="V28" s="218"/>
      <c r="W28" s="218"/>
      <c r="X28" s="218"/>
      <c r="Y28" s="218"/>
      <c r="Z28" s="218"/>
      <c r="AA28" s="218"/>
      <c r="AB28" s="214" t="s">
        <v>33</v>
      </c>
      <c r="AC28" s="214"/>
      <c r="AD28" s="214"/>
      <c r="AE28" s="215"/>
      <c r="AF28" s="216" t="s">
        <v>13</v>
      </c>
      <c r="AG28" s="217"/>
      <c r="AH28" s="217"/>
      <c r="AI28" s="217"/>
      <c r="AJ28" s="218" t="e">
        <f>IF(VLOOKUP($AY$2,Data,35,FALSE)=0,"-",VLOOKUP($AY$2,Data,35,FALSE))</f>
        <v>#REF!</v>
      </c>
      <c r="AK28" s="218"/>
      <c r="AL28" s="218"/>
      <c r="AM28" s="218"/>
      <c r="AN28" s="218"/>
      <c r="AO28" s="218"/>
      <c r="AP28" s="218"/>
      <c r="AQ28" s="218"/>
      <c r="AR28" s="218"/>
      <c r="AS28" s="214" t="s">
        <v>34</v>
      </c>
      <c r="AT28" s="214"/>
      <c r="AU28" s="214"/>
      <c r="AV28" s="215"/>
    </row>
    <row r="29" spans="2:48" ht="24.75" customHeight="1">
      <c r="B29" s="210" t="s">
        <v>15</v>
      </c>
      <c r="C29" s="211"/>
      <c r="D29" s="211"/>
      <c r="E29" s="211"/>
      <c r="F29" s="211"/>
      <c r="G29" s="211"/>
      <c r="H29" s="211"/>
      <c r="I29" s="211"/>
      <c r="J29" s="211"/>
      <c r="K29" s="211"/>
      <c r="L29" s="211"/>
      <c r="M29" s="211"/>
      <c r="N29" s="212"/>
      <c r="O29" s="216" t="s">
        <v>12</v>
      </c>
      <c r="P29" s="217"/>
      <c r="Q29" s="217"/>
      <c r="R29" s="217"/>
      <c r="S29" s="218" t="e">
        <f>IF(VLOOKUP($AY$2,Data,39,FALSE)=0,"-",VLOOKUP($AY$2,Data,39,FALSE))</f>
        <v>#REF!</v>
      </c>
      <c r="T29" s="218"/>
      <c r="U29" s="218"/>
      <c r="V29" s="218"/>
      <c r="W29" s="218"/>
      <c r="X29" s="218"/>
      <c r="Y29" s="218"/>
      <c r="Z29" s="218"/>
      <c r="AA29" s="218"/>
      <c r="AB29" s="214" t="s">
        <v>29</v>
      </c>
      <c r="AC29" s="214"/>
      <c r="AD29" s="214"/>
      <c r="AE29" s="215"/>
      <c r="AF29" s="216" t="s">
        <v>13</v>
      </c>
      <c r="AG29" s="217"/>
      <c r="AH29" s="217"/>
      <c r="AI29" s="217"/>
      <c r="AJ29" s="218" t="e">
        <f>IF(VLOOKUP($AY$2,Data,36,FALSE)=0,"-",VLOOKUP($AY$2,Data,36,FALSE))</f>
        <v>#REF!</v>
      </c>
      <c r="AK29" s="218"/>
      <c r="AL29" s="218"/>
      <c r="AM29" s="218"/>
      <c r="AN29" s="218"/>
      <c r="AO29" s="218"/>
      <c r="AP29" s="218"/>
      <c r="AQ29" s="218"/>
      <c r="AR29" s="218"/>
      <c r="AS29" s="214" t="s">
        <v>30</v>
      </c>
      <c r="AT29" s="214"/>
      <c r="AU29" s="214"/>
      <c r="AV29" s="215"/>
    </row>
    <row r="30" spans="2:48" ht="24.75" customHeight="1">
      <c r="B30" s="199" t="s">
        <v>18</v>
      </c>
      <c r="C30" s="200"/>
      <c r="D30" s="200"/>
      <c r="E30" s="200"/>
      <c r="F30" s="200"/>
      <c r="G30" s="200"/>
      <c r="H30" s="200"/>
      <c r="I30" s="200"/>
      <c r="J30" s="200"/>
      <c r="K30" s="200"/>
      <c r="L30" s="200"/>
      <c r="M30" s="200"/>
      <c r="N30" s="201"/>
      <c r="O30" s="168" t="s">
        <v>12</v>
      </c>
      <c r="P30" s="169"/>
      <c r="Q30" s="169"/>
      <c r="R30" s="169"/>
      <c r="S30" s="249" t="e">
        <f>IF(VLOOKUP($AY$2,Data,40,FALSE)=0,"-",VLOOKUP($AY$2,Data,40,FALSE))</f>
        <v>#REF!</v>
      </c>
      <c r="T30" s="249"/>
      <c r="U30" s="249"/>
      <c r="V30" s="249"/>
      <c r="W30" s="249"/>
      <c r="X30" s="249"/>
      <c r="Y30" s="249"/>
      <c r="Z30" s="249"/>
      <c r="AA30" s="249"/>
      <c r="AB30" s="166" t="s">
        <v>29</v>
      </c>
      <c r="AC30" s="166"/>
      <c r="AD30" s="166"/>
      <c r="AE30" s="167"/>
      <c r="AF30" s="168" t="s">
        <v>13</v>
      </c>
      <c r="AG30" s="169"/>
      <c r="AH30" s="169"/>
      <c r="AI30" s="169"/>
      <c r="AJ30" s="249" t="e">
        <f>IF(VLOOKUP($AY$2,Data,37,FALSE)=0,"-",VLOOKUP($AY$2,Data,37,FALSE))</f>
        <v>#REF!</v>
      </c>
      <c r="AK30" s="249"/>
      <c r="AL30" s="249"/>
      <c r="AM30" s="249"/>
      <c r="AN30" s="249"/>
      <c r="AO30" s="249"/>
      <c r="AP30" s="249"/>
      <c r="AQ30" s="249"/>
      <c r="AR30" s="249"/>
      <c r="AS30" s="166" t="s">
        <v>30</v>
      </c>
      <c r="AT30" s="166"/>
      <c r="AU30" s="166"/>
      <c r="AV30" s="167"/>
    </row>
    <row r="31" spans="2:48" ht="33.75" customHeight="1">
      <c r="B31" s="199" t="s">
        <v>16</v>
      </c>
      <c r="C31" s="200"/>
      <c r="D31" s="200"/>
      <c r="E31" s="200"/>
      <c r="F31" s="200"/>
      <c r="G31" s="200"/>
      <c r="H31" s="200"/>
      <c r="I31" s="200"/>
      <c r="J31" s="200"/>
      <c r="K31" s="200"/>
      <c r="L31" s="200"/>
      <c r="M31" s="200"/>
      <c r="N31" s="201"/>
      <c r="O31" s="310" t="e">
        <f>IF(VLOOKUP($AY$2,Data,41,FALSE)=0,"-",VLOOKUP($AY$2,Data,41,FALSE))</f>
        <v>#REF!</v>
      </c>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c r="AP31" s="311"/>
      <c r="AQ31" s="311"/>
      <c r="AR31" s="311"/>
      <c r="AS31" s="311"/>
      <c r="AT31" s="311"/>
      <c r="AU31" s="311"/>
      <c r="AV31" s="312"/>
    </row>
    <row r="32" spans="2:48" ht="21.75" customHeight="1">
      <c r="B32" s="210" t="s">
        <v>8</v>
      </c>
      <c r="C32" s="211"/>
      <c r="D32" s="211"/>
      <c r="E32" s="211"/>
      <c r="F32" s="211"/>
      <c r="G32" s="211"/>
      <c r="H32" s="211"/>
      <c r="I32" s="211"/>
      <c r="J32" s="211"/>
      <c r="K32" s="211"/>
      <c r="L32" s="211"/>
      <c r="M32" s="211"/>
      <c r="N32" s="212"/>
      <c r="O32" s="310" t="e">
        <f>IF(VLOOKUP($AY$2,Data,42,FALSE)=0,"-",VLOOKUP($AY$2,Data,42,FALSE))</f>
        <v>#REF!</v>
      </c>
      <c r="P32" s="311"/>
      <c r="Q32" s="311"/>
      <c r="R32" s="311"/>
      <c r="S32" s="311"/>
      <c r="T32" s="311"/>
      <c r="U32" s="311"/>
      <c r="V32" s="311"/>
      <c r="W32" s="311"/>
      <c r="X32" s="311"/>
      <c r="Y32" s="311"/>
      <c r="Z32" s="311"/>
      <c r="AA32" s="311"/>
      <c r="AB32" s="311"/>
      <c r="AC32" s="311"/>
      <c r="AD32" s="311"/>
      <c r="AE32" s="311"/>
      <c r="AF32" s="311"/>
      <c r="AG32" s="311"/>
      <c r="AH32" s="311"/>
      <c r="AI32" s="311"/>
      <c r="AJ32" s="311"/>
      <c r="AK32" s="311"/>
      <c r="AL32" s="311"/>
      <c r="AM32" s="311"/>
      <c r="AN32" s="311"/>
      <c r="AO32" s="311"/>
      <c r="AP32" s="311"/>
      <c r="AQ32" s="311"/>
      <c r="AR32" s="311"/>
      <c r="AS32" s="311"/>
      <c r="AT32" s="311"/>
      <c r="AU32" s="311"/>
      <c r="AV32" s="312"/>
    </row>
    <row r="33" spans="2:48" ht="18.600000000000001" customHeight="1">
      <c r="B33" s="176" t="s">
        <v>2</v>
      </c>
      <c r="C33" s="202"/>
      <c r="D33" s="202"/>
      <c r="E33" s="202"/>
      <c r="F33" s="202"/>
      <c r="G33" s="202"/>
      <c r="H33" s="202"/>
      <c r="I33" s="202"/>
      <c r="J33" s="202"/>
      <c r="K33" s="202"/>
      <c r="L33" s="202"/>
      <c r="M33" s="202"/>
      <c r="N33" s="203"/>
      <c r="O33" s="182" t="s">
        <v>27</v>
      </c>
      <c r="P33" s="183"/>
      <c r="Q33" s="183"/>
      <c r="R33" s="183"/>
      <c r="S33" s="183"/>
      <c r="T33" s="183"/>
      <c r="U33" s="183"/>
      <c r="V33" s="184"/>
      <c r="W33" s="319" t="e">
        <f>VLOOKUP($AY$2,Data,43,FALSE)</f>
        <v>#REF!</v>
      </c>
      <c r="X33" s="320"/>
      <c r="Y33" s="320"/>
      <c r="Z33" s="320"/>
      <c r="AA33" s="320"/>
      <c r="AB33" s="320"/>
      <c r="AC33" s="320"/>
      <c r="AD33" s="320"/>
      <c r="AE33" s="321"/>
      <c r="AF33" s="185" t="s">
        <v>28</v>
      </c>
      <c r="AG33" s="183"/>
      <c r="AH33" s="183"/>
      <c r="AI33" s="183"/>
      <c r="AJ33" s="183"/>
      <c r="AK33" s="183"/>
      <c r="AL33" s="183"/>
      <c r="AM33" s="184"/>
      <c r="AN33" s="319" t="e">
        <f>VLOOKUP($AY$2,Data,44,FALSE)</f>
        <v>#REF!</v>
      </c>
      <c r="AO33" s="320"/>
      <c r="AP33" s="320"/>
      <c r="AQ33" s="320"/>
      <c r="AR33" s="320"/>
      <c r="AS33" s="320"/>
      <c r="AT33" s="320"/>
      <c r="AU33" s="320"/>
      <c r="AV33" s="322"/>
    </row>
    <row r="34" spans="2:48" ht="18.600000000000001" customHeight="1">
      <c r="B34" s="204"/>
      <c r="C34" s="205"/>
      <c r="D34" s="205"/>
      <c r="E34" s="205"/>
      <c r="F34" s="205"/>
      <c r="G34" s="205"/>
      <c r="H34" s="205"/>
      <c r="I34" s="205"/>
      <c r="J34" s="205"/>
      <c r="K34" s="205"/>
      <c r="L34" s="205"/>
      <c r="M34" s="205"/>
      <c r="N34" s="206"/>
      <c r="O34" s="186" t="s">
        <v>0</v>
      </c>
      <c r="P34" s="187"/>
      <c r="Q34" s="187"/>
      <c r="R34" s="187"/>
      <c r="S34" s="187"/>
      <c r="T34" s="187"/>
      <c r="U34" s="187"/>
      <c r="V34" s="188"/>
      <c r="W34" s="313" t="e">
        <f>VLOOKUP($AY$2,Data,45,FALSE)</f>
        <v>#REF!</v>
      </c>
      <c r="X34" s="314"/>
      <c r="Y34" s="314"/>
      <c r="Z34" s="314"/>
      <c r="AA34" s="314"/>
      <c r="AB34" s="314"/>
      <c r="AC34" s="314"/>
      <c r="AD34" s="314"/>
      <c r="AE34" s="314"/>
      <c r="AF34" s="314"/>
      <c r="AG34" s="314"/>
      <c r="AH34" s="314"/>
      <c r="AI34" s="314"/>
      <c r="AJ34" s="314"/>
      <c r="AK34" s="314"/>
      <c r="AL34" s="314"/>
      <c r="AM34" s="314"/>
      <c r="AN34" s="314"/>
      <c r="AO34" s="314"/>
      <c r="AP34" s="314"/>
      <c r="AQ34" s="314"/>
      <c r="AR34" s="314"/>
      <c r="AS34" s="314"/>
      <c r="AT34" s="314"/>
      <c r="AU34" s="314"/>
      <c r="AV34" s="315"/>
    </row>
    <row r="35" spans="2:48" ht="18.600000000000001" customHeight="1">
      <c r="B35" s="176" t="s">
        <v>3</v>
      </c>
      <c r="C35" s="177"/>
      <c r="D35" s="177"/>
      <c r="E35" s="177"/>
      <c r="F35" s="177"/>
      <c r="G35" s="177"/>
      <c r="H35" s="177"/>
      <c r="I35" s="177"/>
      <c r="J35" s="177"/>
      <c r="K35" s="177"/>
      <c r="L35" s="177"/>
      <c r="M35" s="177"/>
      <c r="N35" s="178"/>
      <c r="O35" s="182" t="s">
        <v>27</v>
      </c>
      <c r="P35" s="183"/>
      <c r="Q35" s="183"/>
      <c r="R35" s="183"/>
      <c r="S35" s="183"/>
      <c r="T35" s="183"/>
      <c r="U35" s="183"/>
      <c r="V35" s="184"/>
      <c r="W35" s="319" t="e">
        <f>VLOOKUP($AY$2,Data,46,FALSE)</f>
        <v>#REF!</v>
      </c>
      <c r="X35" s="320"/>
      <c r="Y35" s="320"/>
      <c r="Z35" s="320"/>
      <c r="AA35" s="320"/>
      <c r="AB35" s="320"/>
      <c r="AC35" s="320"/>
      <c r="AD35" s="320"/>
      <c r="AE35" s="321"/>
      <c r="AF35" s="185" t="s">
        <v>28</v>
      </c>
      <c r="AG35" s="183"/>
      <c r="AH35" s="183"/>
      <c r="AI35" s="183"/>
      <c r="AJ35" s="183"/>
      <c r="AK35" s="183"/>
      <c r="AL35" s="183"/>
      <c r="AM35" s="184"/>
      <c r="AN35" s="319" t="e">
        <f>VLOOKUP($AY$2,Data,47,FALSE)</f>
        <v>#REF!</v>
      </c>
      <c r="AO35" s="320"/>
      <c r="AP35" s="320"/>
      <c r="AQ35" s="320"/>
      <c r="AR35" s="320"/>
      <c r="AS35" s="320"/>
      <c r="AT35" s="320"/>
      <c r="AU35" s="320"/>
      <c r="AV35" s="322"/>
    </row>
    <row r="36" spans="2:48" ht="18.600000000000001" customHeight="1">
      <c r="B36" s="179"/>
      <c r="C36" s="180"/>
      <c r="D36" s="180"/>
      <c r="E36" s="180"/>
      <c r="F36" s="180"/>
      <c r="G36" s="180"/>
      <c r="H36" s="180"/>
      <c r="I36" s="180"/>
      <c r="J36" s="180"/>
      <c r="K36" s="180"/>
      <c r="L36" s="180"/>
      <c r="M36" s="180"/>
      <c r="N36" s="181"/>
      <c r="O36" s="186" t="s">
        <v>0</v>
      </c>
      <c r="P36" s="187"/>
      <c r="Q36" s="187"/>
      <c r="R36" s="187"/>
      <c r="S36" s="187"/>
      <c r="T36" s="187"/>
      <c r="U36" s="187"/>
      <c r="V36" s="188"/>
      <c r="W36" s="313" t="e">
        <f>VLOOKUP($AY$2,Data,48,FALSE)</f>
        <v>#REF!</v>
      </c>
      <c r="X36" s="314"/>
      <c r="Y36" s="314"/>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5"/>
    </row>
    <row r="37" spans="2:48" ht="18.600000000000001" customHeight="1">
      <c r="B37" s="192" t="s">
        <v>1</v>
      </c>
      <c r="C37" s="177"/>
      <c r="D37" s="177"/>
      <c r="E37" s="177"/>
      <c r="F37" s="177"/>
      <c r="G37" s="177"/>
      <c r="H37" s="177"/>
      <c r="I37" s="177"/>
      <c r="J37" s="177"/>
      <c r="K37" s="177"/>
      <c r="L37" s="177"/>
      <c r="M37" s="177"/>
      <c r="N37" s="178"/>
      <c r="O37" s="316" t="e">
        <f>VLOOKUP($AY$2,Data,49,FALSE)</f>
        <v>#REF!</v>
      </c>
      <c r="P37" s="317"/>
      <c r="Q37" s="317"/>
      <c r="R37" s="317"/>
      <c r="S37" s="317"/>
      <c r="T37" s="317"/>
      <c r="U37" s="317"/>
      <c r="V37" s="317"/>
      <c r="W37" s="317"/>
      <c r="X37" s="317"/>
      <c r="Y37" s="317"/>
      <c r="Z37" s="317"/>
      <c r="AA37" s="317"/>
      <c r="AB37" s="317"/>
      <c r="AC37" s="317"/>
      <c r="AD37" s="317"/>
      <c r="AE37" s="317"/>
      <c r="AF37" s="317"/>
      <c r="AG37" s="317"/>
      <c r="AH37" s="317"/>
      <c r="AI37" s="317"/>
      <c r="AJ37" s="317"/>
      <c r="AK37" s="317"/>
      <c r="AL37" s="317"/>
      <c r="AM37" s="317"/>
      <c r="AN37" s="317"/>
      <c r="AO37" s="317"/>
      <c r="AP37" s="317"/>
      <c r="AQ37" s="317"/>
      <c r="AR37" s="317"/>
      <c r="AS37" s="317"/>
      <c r="AT37" s="317"/>
      <c r="AU37" s="317"/>
      <c r="AV37" s="318"/>
    </row>
    <row r="38" spans="2:48" ht="18.600000000000001" customHeight="1">
      <c r="B38" s="193"/>
      <c r="C38" s="194"/>
      <c r="D38" s="194"/>
      <c r="E38" s="194"/>
      <c r="F38" s="194"/>
      <c r="G38" s="194"/>
      <c r="H38" s="194"/>
      <c r="I38" s="194"/>
      <c r="J38" s="194"/>
      <c r="K38" s="194"/>
      <c r="L38" s="194"/>
      <c r="M38" s="194"/>
      <c r="N38" s="195"/>
      <c r="O38" s="160"/>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2"/>
    </row>
    <row r="39" spans="2:48" ht="18.600000000000001" customHeight="1">
      <c r="B39" s="193"/>
      <c r="C39" s="194"/>
      <c r="D39" s="194"/>
      <c r="E39" s="194"/>
      <c r="F39" s="194"/>
      <c r="G39" s="194"/>
      <c r="H39" s="194"/>
      <c r="I39" s="194"/>
      <c r="J39" s="194"/>
      <c r="K39" s="194"/>
      <c r="L39" s="194"/>
      <c r="M39" s="194"/>
      <c r="N39" s="195"/>
      <c r="O39" s="163"/>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5"/>
    </row>
    <row r="40" spans="2:48" ht="18.600000000000001" customHeight="1">
      <c r="B40" s="193"/>
      <c r="C40" s="194"/>
      <c r="D40" s="194"/>
      <c r="E40" s="194"/>
      <c r="F40" s="194"/>
      <c r="G40" s="194"/>
      <c r="H40" s="194"/>
      <c r="I40" s="194"/>
      <c r="J40" s="194"/>
      <c r="K40" s="194"/>
      <c r="L40" s="194"/>
      <c r="M40" s="194"/>
      <c r="N40" s="195"/>
      <c r="O40" s="163"/>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5"/>
    </row>
    <row r="41" spans="2:48" ht="18.600000000000001" customHeight="1">
      <c r="B41" s="193"/>
      <c r="C41" s="194"/>
      <c r="D41" s="194"/>
      <c r="E41" s="194"/>
      <c r="F41" s="194"/>
      <c r="G41" s="194"/>
      <c r="H41" s="194"/>
      <c r="I41" s="194"/>
      <c r="J41" s="194"/>
      <c r="K41" s="194"/>
      <c r="L41" s="194"/>
      <c r="M41" s="194"/>
      <c r="N41" s="195"/>
      <c r="O41" s="171"/>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3"/>
    </row>
    <row r="42" spans="2:48" ht="18.600000000000001" customHeight="1">
      <c r="B42" s="174" t="s">
        <v>20</v>
      </c>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row>
    <row r="43" spans="2:48" ht="18.600000000000001" customHeight="1">
      <c r="B43" s="175" t="s">
        <v>48</v>
      </c>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row>
  </sheetData>
  <mergeCells count="154">
    <mergeCell ref="O6:AV6"/>
    <mergeCell ref="AK17:AQ17"/>
    <mergeCell ref="S25:AA25"/>
    <mergeCell ref="AF22:AI22"/>
    <mergeCell ref="AB24:AE24"/>
    <mergeCell ref="B6:N6"/>
    <mergeCell ref="O16:R16"/>
    <mergeCell ref="O17:R17"/>
    <mergeCell ref="AB18:AE18"/>
    <mergeCell ref="AS16:AV16"/>
    <mergeCell ref="B21:G23"/>
    <mergeCell ref="O23:R23"/>
    <mergeCell ref="S23:AA23"/>
    <mergeCell ref="AB21:AE21"/>
    <mergeCell ref="AB22:AE22"/>
    <mergeCell ref="AJ23:AR23"/>
    <mergeCell ref="AJ24:AR24"/>
    <mergeCell ref="AS25:AV25"/>
    <mergeCell ref="AS23:AV23"/>
    <mergeCell ref="B24:G26"/>
    <mergeCell ref="S15:AA15"/>
    <mergeCell ref="O15:R15"/>
    <mergeCell ref="H20:N20"/>
    <mergeCell ref="AJ15:AR15"/>
    <mergeCell ref="O31:AV31"/>
    <mergeCell ref="AB23:AE23"/>
    <mergeCell ref="AS22:AV22"/>
    <mergeCell ref="AS26:AV26"/>
    <mergeCell ref="H23:N23"/>
    <mergeCell ref="H26:N26"/>
    <mergeCell ref="S24:AA24"/>
    <mergeCell ref="H24:N24"/>
    <mergeCell ref="O22:R22"/>
    <mergeCell ref="O26:R26"/>
    <mergeCell ref="S30:AA30"/>
    <mergeCell ref="AJ26:AR26"/>
    <mergeCell ref="AF29:AI29"/>
    <mergeCell ref="AB27:AE27"/>
    <mergeCell ref="AB28:AE28"/>
    <mergeCell ref="AB29:AE29"/>
    <mergeCell ref="AS28:AV28"/>
    <mergeCell ref="O25:R25"/>
    <mergeCell ref="B32:N32"/>
    <mergeCell ref="S29:AA29"/>
    <mergeCell ref="AB26:AE26"/>
    <mergeCell ref="AF18:AI18"/>
    <mergeCell ref="AF19:AI19"/>
    <mergeCell ref="O36:V36"/>
    <mergeCell ref="O35:V35"/>
    <mergeCell ref="AF28:AI28"/>
    <mergeCell ref="O32:AV32"/>
    <mergeCell ref="AS30:AV30"/>
    <mergeCell ref="AN35:AV35"/>
    <mergeCell ref="AF23:AI23"/>
    <mergeCell ref="W36:AV36"/>
    <mergeCell ref="AS21:AV21"/>
    <mergeCell ref="AF20:AI20"/>
    <mergeCell ref="AF21:AI21"/>
    <mergeCell ref="AS19:AV19"/>
    <mergeCell ref="AS20:AV20"/>
    <mergeCell ref="AJ20:AR20"/>
    <mergeCell ref="AJ21:AR21"/>
    <mergeCell ref="AS24:AV24"/>
    <mergeCell ref="B27:N27"/>
    <mergeCell ref="AF26:AI26"/>
    <mergeCell ref="B31:N31"/>
    <mergeCell ref="AB20:AE20"/>
    <mergeCell ref="B28:N28"/>
    <mergeCell ref="B29:N29"/>
    <mergeCell ref="AJ25:AR25"/>
    <mergeCell ref="AJ28:AR28"/>
    <mergeCell ref="B30:N30"/>
    <mergeCell ref="O24:R24"/>
    <mergeCell ref="AF24:AI24"/>
    <mergeCell ref="AF25:AI25"/>
    <mergeCell ref="AF27:AI27"/>
    <mergeCell ref="AJ27:AR27"/>
    <mergeCell ref="AF30:AI30"/>
    <mergeCell ref="AB30:AE30"/>
    <mergeCell ref="AJ30:AR30"/>
    <mergeCell ref="S28:AA28"/>
    <mergeCell ref="O27:R27"/>
    <mergeCell ref="AB25:AE25"/>
    <mergeCell ref="O28:R28"/>
    <mergeCell ref="O29:R29"/>
    <mergeCell ref="O30:R30"/>
    <mergeCell ref="O20:R20"/>
    <mergeCell ref="O21:R21"/>
    <mergeCell ref="B43:AV43"/>
    <mergeCell ref="W34:AV34"/>
    <mergeCell ref="B33:N34"/>
    <mergeCell ref="B42:AV42"/>
    <mergeCell ref="B35:N36"/>
    <mergeCell ref="O37:AV37"/>
    <mergeCell ref="O39:AV39"/>
    <mergeCell ref="O33:V33"/>
    <mergeCell ref="O34:V34"/>
    <mergeCell ref="AF35:AM35"/>
    <mergeCell ref="W33:AE33"/>
    <mergeCell ref="AN33:AV33"/>
    <mergeCell ref="W35:AE35"/>
    <mergeCell ref="AF33:AM33"/>
    <mergeCell ref="O41:AV41"/>
    <mergeCell ref="B37:N41"/>
    <mergeCell ref="O40:AV40"/>
    <mergeCell ref="O38:AV38"/>
    <mergeCell ref="AB19:AE19"/>
    <mergeCell ref="B11:N12"/>
    <mergeCell ref="O11:AV12"/>
    <mergeCell ref="S20:AA20"/>
    <mergeCell ref="AS27:AV27"/>
    <mergeCell ref="S26:AA26"/>
    <mergeCell ref="S27:AA27"/>
    <mergeCell ref="AJ29:AR29"/>
    <mergeCell ref="H19:N19"/>
    <mergeCell ref="AS15:AV15"/>
    <mergeCell ref="AF15:AI15"/>
    <mergeCell ref="AF16:AI16"/>
    <mergeCell ref="AF17:AI17"/>
    <mergeCell ref="AB16:AE16"/>
    <mergeCell ref="H22:N22"/>
    <mergeCell ref="AS18:AV18"/>
    <mergeCell ref="AJ18:AR18"/>
    <mergeCell ref="S21:AA21"/>
    <mergeCell ref="AJ22:AR22"/>
    <mergeCell ref="H21:N21"/>
    <mergeCell ref="AJ16:AR16"/>
    <mergeCell ref="H25:N25"/>
    <mergeCell ref="AS29:AV29"/>
    <mergeCell ref="S22:AA22"/>
    <mergeCell ref="O4:AV5"/>
    <mergeCell ref="H18:N18"/>
    <mergeCell ref="O18:R18"/>
    <mergeCell ref="H16:N16"/>
    <mergeCell ref="B2:AV2"/>
    <mergeCell ref="B7:N8"/>
    <mergeCell ref="B4:N5"/>
    <mergeCell ref="O7:AV8"/>
    <mergeCell ref="B9:N10"/>
    <mergeCell ref="AB15:AE15"/>
    <mergeCell ref="T17:Z17"/>
    <mergeCell ref="O9:AV10"/>
    <mergeCell ref="B15:G20"/>
    <mergeCell ref="O19:R19"/>
    <mergeCell ref="B13:N14"/>
    <mergeCell ref="O13:AV14"/>
    <mergeCell ref="S16:AA16"/>
    <mergeCell ref="S18:AA18"/>
    <mergeCell ref="H17:N17"/>
    <mergeCell ref="AS17:AV17"/>
    <mergeCell ref="AB17:AE17"/>
    <mergeCell ref="AJ19:AR19"/>
    <mergeCell ref="S19:AA19"/>
    <mergeCell ref="H15:N15"/>
  </mergeCells>
  <phoneticPr fontId="2"/>
  <printOptions horizontalCentered="1"/>
  <pageMargins left="0.39370078740157483" right="0.39370078740157483" top="0.41" bottom="0.26" header="0.35" footer="0.24"/>
  <pageSetup paperSize="9" scale="98"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Y43"/>
  <sheetViews>
    <sheetView view="pageBreakPreview" zoomScale="75" zoomScaleNormal="100" workbookViewId="0">
      <selection activeCell="B7" sqref="B7:N8"/>
    </sheetView>
  </sheetViews>
  <sheetFormatPr defaultRowHeight="18.600000000000001" customHeight="1"/>
  <cols>
    <col min="1" max="1" width="2.125" style="1" customWidth="1"/>
    <col min="2" max="14" width="2.375" style="1" customWidth="1"/>
    <col min="15" max="47" width="2" style="1" customWidth="1"/>
    <col min="48" max="48" width="1.875" style="1" customWidth="1"/>
    <col min="49" max="49" width="2.125" style="1" customWidth="1"/>
    <col min="50" max="50" width="13.25" style="1" customWidth="1"/>
    <col min="51" max="51" width="2.75" style="1" customWidth="1"/>
    <col min="52" max="61" width="2.125" style="1" customWidth="1"/>
    <col min="62" max="16384" width="9" style="1"/>
  </cols>
  <sheetData>
    <row r="1" spans="2:51" ht="36.75" customHeight="1"/>
    <row r="2" spans="2:51" ht="18.600000000000001" customHeight="1">
      <c r="B2" s="289" t="s">
        <v>25</v>
      </c>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X2" s="11" t="s">
        <v>43</v>
      </c>
      <c r="AY2" s="12">
        <v>16</v>
      </c>
    </row>
    <row r="3" spans="2:51" ht="9.75" customHeight="1">
      <c r="AS3" s="3"/>
      <c r="AT3" s="3"/>
      <c r="AU3" s="3"/>
      <c r="AV3" s="2"/>
    </row>
    <row r="4" spans="2:51" ht="15.75" customHeight="1">
      <c r="B4" s="291" t="s">
        <v>110</v>
      </c>
      <c r="C4" s="292"/>
      <c r="D4" s="292"/>
      <c r="E4" s="292"/>
      <c r="F4" s="292"/>
      <c r="G4" s="292"/>
      <c r="H4" s="292"/>
      <c r="I4" s="292"/>
      <c r="J4" s="292"/>
      <c r="K4" s="292"/>
      <c r="L4" s="292"/>
      <c r="M4" s="292"/>
      <c r="N4" s="293"/>
      <c r="O4" s="291" t="e">
        <f>VLOOKUP($AY$2,Data,3,FALSE)</f>
        <v>#REF!</v>
      </c>
      <c r="P4" s="292"/>
      <c r="Q4" s="29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3"/>
    </row>
    <row r="5" spans="2:51" ht="15.75" customHeight="1">
      <c r="B5" s="294"/>
      <c r="C5" s="295"/>
      <c r="D5" s="295"/>
      <c r="E5" s="295"/>
      <c r="F5" s="295"/>
      <c r="G5" s="295"/>
      <c r="H5" s="295"/>
      <c r="I5" s="295"/>
      <c r="J5" s="295"/>
      <c r="K5" s="295"/>
      <c r="L5" s="295"/>
      <c r="M5" s="295"/>
      <c r="N5" s="296"/>
      <c r="O5" s="294"/>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6"/>
    </row>
    <row r="6" spans="2:51" ht="23.25" customHeight="1">
      <c r="B6" s="303" t="s">
        <v>23</v>
      </c>
      <c r="C6" s="304"/>
      <c r="D6" s="304"/>
      <c r="E6" s="304"/>
      <c r="F6" s="304"/>
      <c r="G6" s="304"/>
      <c r="H6" s="304"/>
      <c r="I6" s="304"/>
      <c r="J6" s="304"/>
      <c r="K6" s="304"/>
      <c r="L6" s="304"/>
      <c r="M6" s="304"/>
      <c r="N6" s="305"/>
      <c r="O6" s="307" t="e">
        <f>VLOOKUP($AY$2,Data,4,FALSE)</f>
        <v>#REF!</v>
      </c>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8"/>
      <c r="AS6" s="308"/>
      <c r="AT6" s="308"/>
      <c r="AU6" s="308"/>
      <c r="AV6" s="309"/>
    </row>
    <row r="7" spans="2:51" ht="18.600000000000001" customHeight="1">
      <c r="B7" s="176" t="s">
        <v>26</v>
      </c>
      <c r="C7" s="177"/>
      <c r="D7" s="177"/>
      <c r="E7" s="177"/>
      <c r="F7" s="177"/>
      <c r="G7" s="177"/>
      <c r="H7" s="177"/>
      <c r="I7" s="177"/>
      <c r="J7" s="177"/>
      <c r="K7" s="177"/>
      <c r="L7" s="177"/>
      <c r="M7" s="177"/>
      <c r="N7" s="178"/>
      <c r="O7" s="291" t="e">
        <f>VLOOKUP($AY$2,Data,5,FALSE)&amp;VLOOKUP($AY$2,Data,6,FALSE)</f>
        <v>#REF!</v>
      </c>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3"/>
    </row>
    <row r="8" spans="2:51" ht="18.600000000000001" customHeight="1">
      <c r="B8" s="179"/>
      <c r="C8" s="180"/>
      <c r="D8" s="180"/>
      <c r="E8" s="180"/>
      <c r="F8" s="180"/>
      <c r="G8" s="180"/>
      <c r="H8" s="180"/>
      <c r="I8" s="180"/>
      <c r="J8" s="180"/>
      <c r="K8" s="180"/>
      <c r="L8" s="180"/>
      <c r="M8" s="180"/>
      <c r="N8" s="181"/>
      <c r="O8" s="294"/>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6"/>
    </row>
    <row r="9" spans="2:51" ht="17.25" customHeight="1">
      <c r="B9" s="176" t="s">
        <v>24</v>
      </c>
      <c r="C9" s="177"/>
      <c r="D9" s="177"/>
      <c r="E9" s="177"/>
      <c r="F9" s="177"/>
      <c r="G9" s="177"/>
      <c r="H9" s="177"/>
      <c r="I9" s="177"/>
      <c r="J9" s="177"/>
      <c r="K9" s="177"/>
      <c r="L9" s="177"/>
      <c r="M9" s="177"/>
      <c r="N9" s="178"/>
      <c r="O9" s="291" t="e">
        <f>VLOOKUP($AY$2,Data,7,FALSE)</f>
        <v>#REF!</v>
      </c>
      <c r="P9" s="292"/>
      <c r="Q9" s="292"/>
      <c r="R9" s="292"/>
      <c r="S9" s="292"/>
      <c r="T9" s="292"/>
      <c r="U9" s="292"/>
      <c r="V9" s="292"/>
      <c r="W9" s="292"/>
      <c r="X9" s="292"/>
      <c r="Y9" s="292"/>
      <c r="Z9" s="292"/>
      <c r="AA9" s="292"/>
      <c r="AB9" s="292"/>
      <c r="AC9" s="292"/>
      <c r="AD9" s="292"/>
      <c r="AE9" s="292"/>
      <c r="AF9" s="292"/>
      <c r="AG9" s="292"/>
      <c r="AH9" s="292"/>
      <c r="AI9" s="292"/>
      <c r="AJ9" s="292"/>
      <c r="AK9" s="292"/>
      <c r="AL9" s="292"/>
      <c r="AM9" s="292"/>
      <c r="AN9" s="292"/>
      <c r="AO9" s="292"/>
      <c r="AP9" s="292"/>
      <c r="AQ9" s="292"/>
      <c r="AR9" s="292"/>
      <c r="AS9" s="292"/>
      <c r="AT9" s="292"/>
      <c r="AU9" s="292"/>
      <c r="AV9" s="293"/>
    </row>
    <row r="10" spans="2:51" ht="17.25" customHeight="1">
      <c r="B10" s="179"/>
      <c r="C10" s="180"/>
      <c r="D10" s="180"/>
      <c r="E10" s="180"/>
      <c r="F10" s="180"/>
      <c r="G10" s="180"/>
      <c r="H10" s="180"/>
      <c r="I10" s="180"/>
      <c r="J10" s="180"/>
      <c r="K10" s="180"/>
      <c r="L10" s="180"/>
      <c r="M10" s="180"/>
      <c r="N10" s="181"/>
      <c r="O10" s="294"/>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6"/>
    </row>
    <row r="11" spans="2:51" ht="15.75" customHeight="1">
      <c r="B11" s="192" t="s">
        <v>111</v>
      </c>
      <c r="C11" s="177"/>
      <c r="D11" s="177"/>
      <c r="E11" s="177"/>
      <c r="F11" s="177"/>
      <c r="G11" s="177"/>
      <c r="H11" s="177"/>
      <c r="I11" s="177"/>
      <c r="J11" s="177"/>
      <c r="K11" s="177"/>
      <c r="L11" s="177"/>
      <c r="M11" s="177"/>
      <c r="N11" s="178"/>
      <c r="O11" s="323" t="e">
        <f>VLOOKUP($AY$2,Data,8,FALSE)</f>
        <v>#REF!</v>
      </c>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5"/>
    </row>
    <row r="12" spans="2:51" ht="15.75" customHeight="1">
      <c r="B12" s="179"/>
      <c r="C12" s="180"/>
      <c r="D12" s="180"/>
      <c r="E12" s="180"/>
      <c r="F12" s="180"/>
      <c r="G12" s="180"/>
      <c r="H12" s="180"/>
      <c r="I12" s="180"/>
      <c r="J12" s="180"/>
      <c r="K12" s="180"/>
      <c r="L12" s="180"/>
      <c r="M12" s="180"/>
      <c r="N12" s="181"/>
      <c r="O12" s="326"/>
      <c r="P12" s="327"/>
      <c r="Q12" s="327"/>
      <c r="R12" s="327"/>
      <c r="S12" s="327"/>
      <c r="T12" s="327"/>
      <c r="U12" s="327"/>
      <c r="V12" s="327"/>
      <c r="W12" s="327"/>
      <c r="X12" s="327"/>
      <c r="Y12" s="327"/>
      <c r="Z12" s="327"/>
      <c r="AA12" s="327"/>
      <c r="AB12" s="327"/>
      <c r="AC12" s="327"/>
      <c r="AD12" s="327"/>
      <c r="AE12" s="327"/>
      <c r="AF12" s="327"/>
      <c r="AG12" s="327"/>
      <c r="AH12" s="327"/>
      <c r="AI12" s="327"/>
      <c r="AJ12" s="327"/>
      <c r="AK12" s="327"/>
      <c r="AL12" s="327"/>
      <c r="AM12" s="327"/>
      <c r="AN12" s="327"/>
      <c r="AO12" s="327"/>
      <c r="AP12" s="327"/>
      <c r="AQ12" s="327"/>
      <c r="AR12" s="327"/>
      <c r="AS12" s="327"/>
      <c r="AT12" s="327"/>
      <c r="AU12" s="327"/>
      <c r="AV12" s="328"/>
    </row>
    <row r="13" spans="2:51" ht="18.600000000000001" customHeight="1">
      <c r="B13" s="266" t="s">
        <v>114</v>
      </c>
      <c r="C13" s="267"/>
      <c r="D13" s="267"/>
      <c r="E13" s="267"/>
      <c r="F13" s="267"/>
      <c r="G13" s="267"/>
      <c r="H13" s="267"/>
      <c r="I13" s="267"/>
      <c r="J13" s="267"/>
      <c r="K13" s="267"/>
      <c r="L13" s="267"/>
      <c r="M13" s="267"/>
      <c r="N13" s="268"/>
      <c r="O13" s="272" t="e">
        <f>VLOOKUP($AY$2,Data,2,FALSE)</f>
        <v>#REF!</v>
      </c>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4"/>
    </row>
    <row r="14" spans="2:51" ht="18.600000000000001" customHeight="1">
      <c r="B14" s="269"/>
      <c r="C14" s="270"/>
      <c r="D14" s="270"/>
      <c r="E14" s="270"/>
      <c r="F14" s="270"/>
      <c r="G14" s="270"/>
      <c r="H14" s="270"/>
      <c r="I14" s="270"/>
      <c r="J14" s="270"/>
      <c r="K14" s="270"/>
      <c r="L14" s="270"/>
      <c r="M14" s="270"/>
      <c r="N14" s="271"/>
      <c r="O14" s="275"/>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7"/>
    </row>
    <row r="15" spans="2:51" ht="24.75" customHeight="1">
      <c r="B15" s="176" t="s">
        <v>9</v>
      </c>
      <c r="C15" s="177"/>
      <c r="D15" s="177"/>
      <c r="E15" s="177"/>
      <c r="F15" s="177"/>
      <c r="G15" s="260"/>
      <c r="H15" s="237" t="s">
        <v>4</v>
      </c>
      <c r="I15" s="238"/>
      <c r="J15" s="238"/>
      <c r="K15" s="238"/>
      <c r="L15" s="238"/>
      <c r="M15" s="238"/>
      <c r="N15" s="239"/>
      <c r="O15" s="168" t="s">
        <v>12</v>
      </c>
      <c r="P15" s="169"/>
      <c r="Q15" s="169"/>
      <c r="R15" s="169"/>
      <c r="S15" s="281" t="e">
        <f>IF(VLOOKUP($AY$2,Data,10,FALSE)=0,"-",VLOOKUP($AY$2,Data,10,FALSE))</f>
        <v>#REF!</v>
      </c>
      <c r="T15" s="281"/>
      <c r="U15" s="281"/>
      <c r="V15" s="281"/>
      <c r="W15" s="281"/>
      <c r="X15" s="281"/>
      <c r="Y15" s="281"/>
      <c r="Z15" s="281"/>
      <c r="AA15" s="281"/>
      <c r="AB15" s="281"/>
      <c r="AC15" s="281"/>
      <c r="AD15" s="281"/>
      <c r="AE15" s="282"/>
      <c r="AF15" s="168" t="s">
        <v>13</v>
      </c>
      <c r="AG15" s="169"/>
      <c r="AH15" s="169"/>
      <c r="AI15" s="169"/>
      <c r="AJ15" s="281" t="e">
        <f>IF(VLOOKUP($AY$2,Data,9,FALSE)=0,"-",VLOOKUP($AY$2,Data,9,FALSE))</f>
        <v>#REF!</v>
      </c>
      <c r="AK15" s="281"/>
      <c r="AL15" s="281"/>
      <c r="AM15" s="281"/>
      <c r="AN15" s="281"/>
      <c r="AO15" s="281"/>
      <c r="AP15" s="281"/>
      <c r="AQ15" s="281"/>
      <c r="AR15" s="281"/>
      <c r="AS15" s="281"/>
      <c r="AT15" s="281"/>
      <c r="AU15" s="281"/>
      <c r="AV15" s="282"/>
    </row>
    <row r="16" spans="2:51" ht="24.75" customHeight="1">
      <c r="B16" s="193"/>
      <c r="C16" s="194"/>
      <c r="D16" s="194"/>
      <c r="E16" s="194"/>
      <c r="F16" s="194"/>
      <c r="G16" s="261"/>
      <c r="H16" s="229" t="s">
        <v>5</v>
      </c>
      <c r="I16" s="230"/>
      <c r="J16" s="230"/>
      <c r="K16" s="230"/>
      <c r="L16" s="230"/>
      <c r="M16" s="230"/>
      <c r="N16" s="231"/>
      <c r="O16" s="232" t="s">
        <v>12</v>
      </c>
      <c r="P16" s="233"/>
      <c r="Q16" s="233"/>
      <c r="R16" s="233"/>
      <c r="S16" s="234" t="e">
        <f>IF(VLOOKUP($AY$2,Data,16,FALSE)=0,"-",VLOOKUP($AY$2,Data,16,FALSE))</f>
        <v>#REF!</v>
      </c>
      <c r="T16" s="234"/>
      <c r="U16" s="234"/>
      <c r="V16" s="234"/>
      <c r="W16" s="234"/>
      <c r="X16" s="234"/>
      <c r="Y16" s="234"/>
      <c r="Z16" s="234"/>
      <c r="AA16" s="234"/>
      <c r="AB16" s="235" t="s">
        <v>29</v>
      </c>
      <c r="AC16" s="235"/>
      <c r="AD16" s="235"/>
      <c r="AE16" s="236"/>
      <c r="AF16" s="232" t="s">
        <v>13</v>
      </c>
      <c r="AG16" s="233"/>
      <c r="AH16" s="233"/>
      <c r="AI16" s="233"/>
      <c r="AJ16" s="234" t="e">
        <f>IF(VLOOKUP($AY$2,Data,11,FALSE)=0,"-",VLOOKUP($AY$2,Data,11,FALSE))</f>
        <v>#REF!</v>
      </c>
      <c r="AK16" s="234"/>
      <c r="AL16" s="234"/>
      <c r="AM16" s="234"/>
      <c r="AN16" s="234"/>
      <c r="AO16" s="234"/>
      <c r="AP16" s="234"/>
      <c r="AQ16" s="234"/>
      <c r="AR16" s="234"/>
      <c r="AS16" s="235" t="s">
        <v>30</v>
      </c>
      <c r="AT16" s="235"/>
      <c r="AU16" s="235"/>
      <c r="AV16" s="236"/>
    </row>
    <row r="17" spans="2:48" ht="24.75" customHeight="1">
      <c r="B17" s="193"/>
      <c r="C17" s="194"/>
      <c r="D17" s="194"/>
      <c r="E17" s="194"/>
      <c r="F17" s="194"/>
      <c r="G17" s="261"/>
      <c r="H17" s="278" t="s">
        <v>19</v>
      </c>
      <c r="I17" s="279"/>
      <c r="J17" s="279"/>
      <c r="K17" s="279"/>
      <c r="L17" s="279"/>
      <c r="M17" s="279"/>
      <c r="N17" s="280"/>
      <c r="O17" s="244" t="s">
        <v>12</v>
      </c>
      <c r="P17" s="245"/>
      <c r="Q17" s="245"/>
      <c r="R17" s="245"/>
      <c r="S17" s="13" t="s">
        <v>44</v>
      </c>
      <c r="T17" s="306" t="e">
        <f>IF(VLOOKUP($AY$2,Data,17,FALSE)=0,"-",VLOOKUP($AY$2,Data,17,FALSE))</f>
        <v>#REF!</v>
      </c>
      <c r="U17" s="306"/>
      <c r="V17" s="306"/>
      <c r="W17" s="306"/>
      <c r="X17" s="306"/>
      <c r="Y17" s="306"/>
      <c r="Z17" s="306"/>
      <c r="AA17" s="13" t="s">
        <v>45</v>
      </c>
      <c r="AB17" s="235" t="s">
        <v>29</v>
      </c>
      <c r="AC17" s="235"/>
      <c r="AD17" s="235"/>
      <c r="AE17" s="236"/>
      <c r="AF17" s="244" t="s">
        <v>13</v>
      </c>
      <c r="AG17" s="245"/>
      <c r="AH17" s="245"/>
      <c r="AI17" s="245"/>
      <c r="AJ17" s="13" t="s">
        <v>46</v>
      </c>
      <c r="AK17" s="306" t="e">
        <f>IF(VLOOKUP($AY$2,Data,12,FALSE)=0,"-",VLOOKUP($AY$2,Data,12,FALSE))</f>
        <v>#REF!</v>
      </c>
      <c r="AL17" s="306"/>
      <c r="AM17" s="306"/>
      <c r="AN17" s="306"/>
      <c r="AO17" s="306"/>
      <c r="AP17" s="306"/>
      <c r="AQ17" s="306"/>
      <c r="AR17" s="13" t="s">
        <v>47</v>
      </c>
      <c r="AS17" s="235" t="s">
        <v>30</v>
      </c>
      <c r="AT17" s="235"/>
      <c r="AU17" s="235"/>
      <c r="AV17" s="236"/>
    </row>
    <row r="18" spans="2:48" ht="24.75" customHeight="1">
      <c r="B18" s="193"/>
      <c r="C18" s="194"/>
      <c r="D18" s="194"/>
      <c r="E18" s="194"/>
      <c r="F18" s="194"/>
      <c r="G18" s="261"/>
      <c r="H18" s="257" t="s">
        <v>6</v>
      </c>
      <c r="I18" s="258"/>
      <c r="J18" s="258"/>
      <c r="K18" s="258"/>
      <c r="L18" s="258"/>
      <c r="M18" s="258"/>
      <c r="N18" s="259"/>
      <c r="O18" s="244" t="s">
        <v>12</v>
      </c>
      <c r="P18" s="245"/>
      <c r="Q18" s="245"/>
      <c r="R18" s="245"/>
      <c r="S18" s="306" t="e">
        <f>IF(VLOOKUP($AY$2,Data,18,FALSE)=0,"-",VLOOKUP($AY$2,Data,18,FALSE))</f>
        <v>#REF!</v>
      </c>
      <c r="T18" s="306"/>
      <c r="U18" s="306"/>
      <c r="V18" s="306"/>
      <c r="W18" s="306"/>
      <c r="X18" s="306"/>
      <c r="Y18" s="306"/>
      <c r="Z18" s="306"/>
      <c r="AA18" s="306"/>
      <c r="AB18" s="253"/>
      <c r="AC18" s="253"/>
      <c r="AD18" s="253"/>
      <c r="AE18" s="254"/>
      <c r="AF18" s="244" t="s">
        <v>13</v>
      </c>
      <c r="AG18" s="245"/>
      <c r="AH18" s="245"/>
      <c r="AI18" s="245"/>
      <c r="AJ18" s="306" t="e">
        <f>IF(VLOOKUP($AY$2,Data,13,FALSE)=0,"-",VLOOKUP($AY$2,Data,13,FALSE))</f>
        <v>#REF!</v>
      </c>
      <c r="AK18" s="306"/>
      <c r="AL18" s="306"/>
      <c r="AM18" s="306"/>
      <c r="AN18" s="306"/>
      <c r="AO18" s="306"/>
      <c r="AP18" s="306"/>
      <c r="AQ18" s="306"/>
      <c r="AR18" s="306"/>
      <c r="AS18" s="253"/>
      <c r="AT18" s="253"/>
      <c r="AU18" s="253"/>
      <c r="AV18" s="254"/>
    </row>
    <row r="19" spans="2:48" ht="24.75" customHeight="1">
      <c r="B19" s="193"/>
      <c r="C19" s="194"/>
      <c r="D19" s="194"/>
      <c r="E19" s="194"/>
      <c r="F19" s="194"/>
      <c r="G19" s="261"/>
      <c r="H19" s="257" t="s">
        <v>112</v>
      </c>
      <c r="I19" s="258"/>
      <c r="J19" s="258"/>
      <c r="K19" s="258"/>
      <c r="L19" s="258"/>
      <c r="M19" s="258"/>
      <c r="N19" s="259"/>
      <c r="O19" s="244" t="s">
        <v>12</v>
      </c>
      <c r="P19" s="245"/>
      <c r="Q19" s="245"/>
      <c r="R19" s="245"/>
      <c r="S19" s="306" t="e">
        <f>IF(VLOOKUP($AY$2,Data,19,FALSE)=0,"-",VLOOKUP($AY$2,Data,19,FALSE))</f>
        <v>#REF!</v>
      </c>
      <c r="T19" s="306"/>
      <c r="U19" s="306"/>
      <c r="V19" s="306"/>
      <c r="W19" s="306"/>
      <c r="X19" s="306"/>
      <c r="Y19" s="306"/>
      <c r="Z19" s="306"/>
      <c r="AA19" s="306"/>
      <c r="AB19" s="255" t="s">
        <v>31</v>
      </c>
      <c r="AC19" s="255"/>
      <c r="AD19" s="255"/>
      <c r="AE19" s="256"/>
      <c r="AF19" s="244" t="s">
        <v>13</v>
      </c>
      <c r="AG19" s="245"/>
      <c r="AH19" s="245"/>
      <c r="AI19" s="245"/>
      <c r="AJ19" s="306" t="e">
        <f>IF(VLOOKUP($AY$2,Data,14,FALSE)=0,"-",VLOOKUP($AY$2,Data,14,FALSE))</f>
        <v>#REF!</v>
      </c>
      <c r="AK19" s="306"/>
      <c r="AL19" s="306"/>
      <c r="AM19" s="306"/>
      <c r="AN19" s="306"/>
      <c r="AO19" s="306"/>
      <c r="AP19" s="306"/>
      <c r="AQ19" s="306"/>
      <c r="AR19" s="306"/>
      <c r="AS19" s="255" t="s">
        <v>32</v>
      </c>
      <c r="AT19" s="255"/>
      <c r="AU19" s="255"/>
      <c r="AV19" s="256"/>
    </row>
    <row r="20" spans="2:48" ht="24.75" customHeight="1">
      <c r="B20" s="179"/>
      <c r="C20" s="180"/>
      <c r="D20" s="180"/>
      <c r="E20" s="180"/>
      <c r="F20" s="180"/>
      <c r="G20" s="262"/>
      <c r="H20" s="219" t="s">
        <v>113</v>
      </c>
      <c r="I20" s="220"/>
      <c r="J20" s="220"/>
      <c r="K20" s="220"/>
      <c r="L20" s="220"/>
      <c r="M20" s="220"/>
      <c r="N20" s="221"/>
      <c r="O20" s="222" t="s">
        <v>12</v>
      </c>
      <c r="P20" s="223"/>
      <c r="Q20" s="223"/>
      <c r="R20" s="223"/>
      <c r="S20" s="240" t="e">
        <f>IF(VLOOKUP($AY$2,Data,20,FALSE)=0,"-",VLOOKUP($AY$2,Data,20,FALSE))</f>
        <v>#REF!</v>
      </c>
      <c r="T20" s="240"/>
      <c r="U20" s="240"/>
      <c r="V20" s="240"/>
      <c r="W20" s="240"/>
      <c r="X20" s="240"/>
      <c r="Y20" s="240"/>
      <c r="Z20" s="240"/>
      <c r="AA20" s="240"/>
      <c r="AB20" s="241" t="s">
        <v>31</v>
      </c>
      <c r="AC20" s="241"/>
      <c r="AD20" s="241"/>
      <c r="AE20" s="242"/>
      <c r="AF20" s="222" t="s">
        <v>13</v>
      </c>
      <c r="AG20" s="223"/>
      <c r="AH20" s="223"/>
      <c r="AI20" s="223"/>
      <c r="AJ20" s="240" t="e">
        <f>IF(VLOOKUP($AY$2,Data,15,FALSE)=0,"-",VLOOKUP($AY$2,Data,15,FALSE))</f>
        <v>#REF!</v>
      </c>
      <c r="AK20" s="240"/>
      <c r="AL20" s="240"/>
      <c r="AM20" s="240"/>
      <c r="AN20" s="240"/>
      <c r="AO20" s="240"/>
      <c r="AP20" s="240"/>
      <c r="AQ20" s="240"/>
      <c r="AR20" s="240"/>
      <c r="AS20" s="241" t="s">
        <v>32</v>
      </c>
      <c r="AT20" s="241"/>
      <c r="AU20" s="241"/>
      <c r="AV20" s="242"/>
    </row>
    <row r="21" spans="2:48" ht="24.75" customHeight="1">
      <c r="B21" s="176" t="s">
        <v>10</v>
      </c>
      <c r="C21" s="224"/>
      <c r="D21" s="224"/>
      <c r="E21" s="224"/>
      <c r="F21" s="224"/>
      <c r="G21" s="251"/>
      <c r="H21" s="237" t="s">
        <v>5</v>
      </c>
      <c r="I21" s="238"/>
      <c r="J21" s="238"/>
      <c r="K21" s="238"/>
      <c r="L21" s="238"/>
      <c r="M21" s="238"/>
      <c r="N21" s="239"/>
      <c r="O21" s="168" t="s">
        <v>12</v>
      </c>
      <c r="P21" s="169"/>
      <c r="Q21" s="169"/>
      <c r="R21" s="169"/>
      <c r="S21" s="249" t="e">
        <f>IF(VLOOKUP($AY$2,Data,24,FALSE)=0,"-",VLOOKUP($AY$2,Data,24,FALSE))</f>
        <v>#REF!</v>
      </c>
      <c r="T21" s="249"/>
      <c r="U21" s="249"/>
      <c r="V21" s="249"/>
      <c r="W21" s="249"/>
      <c r="X21" s="249"/>
      <c r="Y21" s="249"/>
      <c r="Z21" s="249"/>
      <c r="AA21" s="249"/>
      <c r="AB21" s="247" t="s">
        <v>29</v>
      </c>
      <c r="AC21" s="247"/>
      <c r="AD21" s="247"/>
      <c r="AE21" s="248"/>
      <c r="AF21" s="168" t="s">
        <v>13</v>
      </c>
      <c r="AG21" s="169"/>
      <c r="AH21" s="169"/>
      <c r="AI21" s="169"/>
      <c r="AJ21" s="249" t="e">
        <f>IF(VLOOKUP($AY$2,Data,21,FALSE)=0,"-",VLOOKUP($AY$2,Data,21,FALSE))</f>
        <v>#REF!</v>
      </c>
      <c r="AK21" s="249"/>
      <c r="AL21" s="249"/>
      <c r="AM21" s="249"/>
      <c r="AN21" s="249"/>
      <c r="AO21" s="249"/>
      <c r="AP21" s="249"/>
      <c r="AQ21" s="249"/>
      <c r="AR21" s="249"/>
      <c r="AS21" s="247" t="s">
        <v>30</v>
      </c>
      <c r="AT21" s="247"/>
      <c r="AU21" s="247"/>
      <c r="AV21" s="248"/>
    </row>
    <row r="22" spans="2:48" ht="24.75" customHeight="1">
      <c r="B22" s="225"/>
      <c r="C22" s="226"/>
      <c r="D22" s="226"/>
      <c r="E22" s="226"/>
      <c r="F22" s="226"/>
      <c r="G22" s="252"/>
      <c r="H22" s="229" t="s">
        <v>112</v>
      </c>
      <c r="I22" s="230"/>
      <c r="J22" s="230"/>
      <c r="K22" s="230"/>
      <c r="L22" s="230"/>
      <c r="M22" s="230"/>
      <c r="N22" s="231"/>
      <c r="O22" s="232" t="s">
        <v>12</v>
      </c>
      <c r="P22" s="233"/>
      <c r="Q22" s="233"/>
      <c r="R22" s="233"/>
      <c r="S22" s="234" t="e">
        <f>IF(VLOOKUP($AY$2,Data,25,FALSE)=0,"-",VLOOKUP($AY$2,Data,25,FALSE))</f>
        <v>#REF!</v>
      </c>
      <c r="T22" s="234"/>
      <c r="U22" s="234"/>
      <c r="V22" s="234"/>
      <c r="W22" s="234"/>
      <c r="X22" s="234"/>
      <c r="Y22" s="234"/>
      <c r="Z22" s="234"/>
      <c r="AA22" s="234"/>
      <c r="AB22" s="235" t="s">
        <v>31</v>
      </c>
      <c r="AC22" s="235"/>
      <c r="AD22" s="235"/>
      <c r="AE22" s="236"/>
      <c r="AF22" s="232" t="s">
        <v>13</v>
      </c>
      <c r="AG22" s="233"/>
      <c r="AH22" s="233"/>
      <c r="AI22" s="233"/>
      <c r="AJ22" s="234" t="e">
        <f>IF(VLOOKUP($AY$2,Data,22,FALSE)=0,"-",VLOOKUP($AY$2,Data,22,FALSE))</f>
        <v>#REF!</v>
      </c>
      <c r="AK22" s="234"/>
      <c r="AL22" s="234"/>
      <c r="AM22" s="234"/>
      <c r="AN22" s="234"/>
      <c r="AO22" s="234"/>
      <c r="AP22" s="234"/>
      <c r="AQ22" s="234"/>
      <c r="AR22" s="234"/>
      <c r="AS22" s="235" t="s">
        <v>32</v>
      </c>
      <c r="AT22" s="235"/>
      <c r="AU22" s="235"/>
      <c r="AV22" s="236"/>
    </row>
    <row r="23" spans="2:48" ht="24.75" customHeight="1">
      <c r="B23" s="225"/>
      <c r="C23" s="226"/>
      <c r="D23" s="226"/>
      <c r="E23" s="226"/>
      <c r="F23" s="226"/>
      <c r="G23" s="252"/>
      <c r="H23" s="219" t="s">
        <v>113</v>
      </c>
      <c r="I23" s="220"/>
      <c r="J23" s="220"/>
      <c r="K23" s="220"/>
      <c r="L23" s="220"/>
      <c r="M23" s="220"/>
      <c r="N23" s="221"/>
      <c r="O23" s="222" t="s">
        <v>12</v>
      </c>
      <c r="P23" s="223"/>
      <c r="Q23" s="223"/>
      <c r="R23" s="223"/>
      <c r="S23" s="240" t="e">
        <f>IF(VLOOKUP($AY$2,Data,26,FALSE)=0,"-",VLOOKUP($AY$2,Data,26,FALSE))</f>
        <v>#REF!</v>
      </c>
      <c r="T23" s="240"/>
      <c r="U23" s="240"/>
      <c r="V23" s="240"/>
      <c r="W23" s="240"/>
      <c r="X23" s="240"/>
      <c r="Y23" s="240"/>
      <c r="Z23" s="240"/>
      <c r="AA23" s="240"/>
      <c r="AB23" s="241" t="s">
        <v>31</v>
      </c>
      <c r="AC23" s="241"/>
      <c r="AD23" s="241"/>
      <c r="AE23" s="242"/>
      <c r="AF23" s="222" t="s">
        <v>13</v>
      </c>
      <c r="AG23" s="223"/>
      <c r="AH23" s="223"/>
      <c r="AI23" s="223"/>
      <c r="AJ23" s="240" t="e">
        <f>IF(VLOOKUP($AY$2,Data,23,FALSE)=0,"-",VLOOKUP($AY$2,Data,23,FALSE))</f>
        <v>#REF!</v>
      </c>
      <c r="AK23" s="240"/>
      <c r="AL23" s="240"/>
      <c r="AM23" s="240"/>
      <c r="AN23" s="240"/>
      <c r="AO23" s="240"/>
      <c r="AP23" s="240"/>
      <c r="AQ23" s="240"/>
      <c r="AR23" s="240"/>
      <c r="AS23" s="241" t="s">
        <v>32</v>
      </c>
      <c r="AT23" s="241"/>
      <c r="AU23" s="241"/>
      <c r="AV23" s="242"/>
    </row>
    <row r="24" spans="2:48" ht="24.75" customHeight="1">
      <c r="B24" s="176" t="s">
        <v>11</v>
      </c>
      <c r="C24" s="224"/>
      <c r="D24" s="224"/>
      <c r="E24" s="224"/>
      <c r="F24" s="224"/>
      <c r="G24" s="224"/>
      <c r="H24" s="237" t="s">
        <v>5</v>
      </c>
      <c r="I24" s="238"/>
      <c r="J24" s="238"/>
      <c r="K24" s="238"/>
      <c r="L24" s="238"/>
      <c r="M24" s="238"/>
      <c r="N24" s="239"/>
      <c r="O24" s="168" t="s">
        <v>12</v>
      </c>
      <c r="P24" s="169"/>
      <c r="Q24" s="169"/>
      <c r="R24" s="169"/>
      <c r="S24" s="249" t="e">
        <f>IF(VLOOKUP($AY$2,Data,30,FALSE)=0,"-",VLOOKUP($AY$2,Data,30,FALSE))</f>
        <v>#REF!</v>
      </c>
      <c r="T24" s="249"/>
      <c r="U24" s="249"/>
      <c r="V24" s="249"/>
      <c r="W24" s="249"/>
      <c r="X24" s="249"/>
      <c r="Y24" s="249"/>
      <c r="Z24" s="249"/>
      <c r="AA24" s="249"/>
      <c r="AB24" s="247" t="s">
        <v>29</v>
      </c>
      <c r="AC24" s="247"/>
      <c r="AD24" s="247"/>
      <c r="AE24" s="248"/>
      <c r="AF24" s="168" t="s">
        <v>13</v>
      </c>
      <c r="AG24" s="169"/>
      <c r="AH24" s="169"/>
      <c r="AI24" s="169"/>
      <c r="AJ24" s="249" t="e">
        <f>IF(VLOOKUP($AY$2,Data,27,FALSE)=0,"-",VLOOKUP($AY$2,Data,27,FALSE))</f>
        <v>#REF!</v>
      </c>
      <c r="AK24" s="249"/>
      <c r="AL24" s="249"/>
      <c r="AM24" s="249"/>
      <c r="AN24" s="249"/>
      <c r="AO24" s="249"/>
      <c r="AP24" s="249"/>
      <c r="AQ24" s="249"/>
      <c r="AR24" s="249"/>
      <c r="AS24" s="247" t="s">
        <v>30</v>
      </c>
      <c r="AT24" s="247"/>
      <c r="AU24" s="247"/>
      <c r="AV24" s="248"/>
    </row>
    <row r="25" spans="2:48" ht="24.75" customHeight="1">
      <c r="B25" s="225"/>
      <c r="C25" s="226"/>
      <c r="D25" s="226"/>
      <c r="E25" s="226"/>
      <c r="F25" s="226"/>
      <c r="G25" s="226"/>
      <c r="H25" s="229" t="s">
        <v>112</v>
      </c>
      <c r="I25" s="230"/>
      <c r="J25" s="230"/>
      <c r="K25" s="230"/>
      <c r="L25" s="230"/>
      <c r="M25" s="230"/>
      <c r="N25" s="231"/>
      <c r="O25" s="232" t="s">
        <v>12</v>
      </c>
      <c r="P25" s="233"/>
      <c r="Q25" s="233"/>
      <c r="R25" s="233"/>
      <c r="S25" s="234" t="e">
        <f>IF(VLOOKUP($AY$2,Data,31,FALSE)=0,"-",VLOOKUP($AY$2,Data,31,FALSE))</f>
        <v>#REF!</v>
      </c>
      <c r="T25" s="234"/>
      <c r="U25" s="234"/>
      <c r="V25" s="234"/>
      <c r="W25" s="234"/>
      <c r="X25" s="234"/>
      <c r="Y25" s="234"/>
      <c r="Z25" s="234"/>
      <c r="AA25" s="234"/>
      <c r="AB25" s="235" t="s">
        <v>31</v>
      </c>
      <c r="AC25" s="235"/>
      <c r="AD25" s="235"/>
      <c r="AE25" s="236"/>
      <c r="AF25" s="232" t="s">
        <v>13</v>
      </c>
      <c r="AG25" s="233"/>
      <c r="AH25" s="233"/>
      <c r="AI25" s="233"/>
      <c r="AJ25" s="234" t="e">
        <f>IF(VLOOKUP($AY$2,Data,28,FALSE)=0,"-",VLOOKUP($AY$2,Data,28,FALSE))</f>
        <v>#REF!</v>
      </c>
      <c r="AK25" s="234"/>
      <c r="AL25" s="234"/>
      <c r="AM25" s="234"/>
      <c r="AN25" s="234"/>
      <c r="AO25" s="234"/>
      <c r="AP25" s="234"/>
      <c r="AQ25" s="234"/>
      <c r="AR25" s="234"/>
      <c r="AS25" s="235" t="s">
        <v>32</v>
      </c>
      <c r="AT25" s="235"/>
      <c r="AU25" s="235"/>
      <c r="AV25" s="236"/>
    </row>
    <row r="26" spans="2:48" ht="24.75" customHeight="1">
      <c r="B26" s="227"/>
      <c r="C26" s="228"/>
      <c r="D26" s="228"/>
      <c r="E26" s="228"/>
      <c r="F26" s="228"/>
      <c r="G26" s="228"/>
      <c r="H26" s="219" t="s">
        <v>113</v>
      </c>
      <c r="I26" s="220"/>
      <c r="J26" s="220"/>
      <c r="K26" s="220"/>
      <c r="L26" s="220"/>
      <c r="M26" s="220"/>
      <c r="N26" s="221"/>
      <c r="O26" s="222" t="s">
        <v>12</v>
      </c>
      <c r="P26" s="223"/>
      <c r="Q26" s="223"/>
      <c r="R26" s="223"/>
      <c r="S26" s="240" t="e">
        <f>IF(VLOOKUP($AY$2,Data,32,FALSE)=0,"-",VLOOKUP($AY$2,Data,32,FALSE))</f>
        <v>#REF!</v>
      </c>
      <c r="T26" s="240"/>
      <c r="U26" s="240"/>
      <c r="V26" s="240"/>
      <c r="W26" s="240"/>
      <c r="X26" s="240"/>
      <c r="Y26" s="240"/>
      <c r="Z26" s="240"/>
      <c r="AA26" s="240"/>
      <c r="AB26" s="241" t="s">
        <v>31</v>
      </c>
      <c r="AC26" s="241"/>
      <c r="AD26" s="241"/>
      <c r="AE26" s="242"/>
      <c r="AF26" s="222" t="s">
        <v>13</v>
      </c>
      <c r="AG26" s="223"/>
      <c r="AH26" s="223"/>
      <c r="AI26" s="223"/>
      <c r="AJ26" s="240" t="e">
        <f>IF(VLOOKUP($AY$2,Data,29,FALSE)=0,"-",VLOOKUP($AY$2,Data,29,FALSE))</f>
        <v>#REF!</v>
      </c>
      <c r="AK26" s="240"/>
      <c r="AL26" s="240"/>
      <c r="AM26" s="240"/>
      <c r="AN26" s="240"/>
      <c r="AO26" s="240"/>
      <c r="AP26" s="240"/>
      <c r="AQ26" s="240"/>
      <c r="AR26" s="240"/>
      <c r="AS26" s="241" t="s">
        <v>32</v>
      </c>
      <c r="AT26" s="241"/>
      <c r="AU26" s="241"/>
      <c r="AV26" s="242"/>
    </row>
    <row r="27" spans="2:48" ht="24.75" customHeight="1">
      <c r="B27" s="210" t="s">
        <v>7</v>
      </c>
      <c r="C27" s="211"/>
      <c r="D27" s="211"/>
      <c r="E27" s="211"/>
      <c r="F27" s="211"/>
      <c r="G27" s="211"/>
      <c r="H27" s="211"/>
      <c r="I27" s="211"/>
      <c r="J27" s="211"/>
      <c r="K27" s="211"/>
      <c r="L27" s="211"/>
      <c r="M27" s="211"/>
      <c r="N27" s="212"/>
      <c r="O27" s="216" t="s">
        <v>12</v>
      </c>
      <c r="P27" s="217"/>
      <c r="Q27" s="217"/>
      <c r="R27" s="217"/>
      <c r="S27" s="218" t="e">
        <f>IF(VLOOKUP($AY$2,Data,34,FALSE)=0,"-",VLOOKUP($AY$2,Data,34,FALSE))</f>
        <v>#REF!</v>
      </c>
      <c r="T27" s="218"/>
      <c r="U27" s="218"/>
      <c r="V27" s="218"/>
      <c r="W27" s="218"/>
      <c r="X27" s="218"/>
      <c r="Y27" s="218"/>
      <c r="Z27" s="218"/>
      <c r="AA27" s="218"/>
      <c r="AB27" s="214" t="s">
        <v>29</v>
      </c>
      <c r="AC27" s="214"/>
      <c r="AD27" s="214"/>
      <c r="AE27" s="215"/>
      <c r="AF27" s="216" t="s">
        <v>13</v>
      </c>
      <c r="AG27" s="217"/>
      <c r="AH27" s="217"/>
      <c r="AI27" s="217"/>
      <c r="AJ27" s="218" t="e">
        <f>IF(VLOOKUP($AY$2,Data,33,FALSE)=0,"-",VLOOKUP($AY$2,Data,33,FALSE))</f>
        <v>#REF!</v>
      </c>
      <c r="AK27" s="218"/>
      <c r="AL27" s="218"/>
      <c r="AM27" s="218"/>
      <c r="AN27" s="218"/>
      <c r="AO27" s="218"/>
      <c r="AP27" s="218"/>
      <c r="AQ27" s="218"/>
      <c r="AR27" s="218"/>
      <c r="AS27" s="214" t="s">
        <v>30</v>
      </c>
      <c r="AT27" s="214"/>
      <c r="AU27" s="214"/>
      <c r="AV27" s="215"/>
    </row>
    <row r="28" spans="2:48" ht="24.75" customHeight="1">
      <c r="B28" s="210" t="s">
        <v>14</v>
      </c>
      <c r="C28" s="211"/>
      <c r="D28" s="211"/>
      <c r="E28" s="211"/>
      <c r="F28" s="211"/>
      <c r="G28" s="211"/>
      <c r="H28" s="211"/>
      <c r="I28" s="211"/>
      <c r="J28" s="211"/>
      <c r="K28" s="211"/>
      <c r="L28" s="211"/>
      <c r="M28" s="211"/>
      <c r="N28" s="212"/>
      <c r="O28" s="216" t="s">
        <v>12</v>
      </c>
      <c r="P28" s="217"/>
      <c r="Q28" s="217"/>
      <c r="R28" s="217"/>
      <c r="S28" s="218" t="e">
        <f>IF(VLOOKUP($AY$2,Data,38,FALSE)=0,"-",VLOOKUP($AY$2,Data,38,FALSE))</f>
        <v>#REF!</v>
      </c>
      <c r="T28" s="218"/>
      <c r="U28" s="218"/>
      <c r="V28" s="218"/>
      <c r="W28" s="218"/>
      <c r="X28" s="218"/>
      <c r="Y28" s="218"/>
      <c r="Z28" s="218"/>
      <c r="AA28" s="218"/>
      <c r="AB28" s="214" t="s">
        <v>33</v>
      </c>
      <c r="AC28" s="214"/>
      <c r="AD28" s="214"/>
      <c r="AE28" s="215"/>
      <c r="AF28" s="216" t="s">
        <v>13</v>
      </c>
      <c r="AG28" s="217"/>
      <c r="AH28" s="217"/>
      <c r="AI28" s="217"/>
      <c r="AJ28" s="218" t="e">
        <f>IF(VLOOKUP($AY$2,Data,35,FALSE)=0,"-",VLOOKUP($AY$2,Data,35,FALSE))</f>
        <v>#REF!</v>
      </c>
      <c r="AK28" s="218"/>
      <c r="AL28" s="218"/>
      <c r="AM28" s="218"/>
      <c r="AN28" s="218"/>
      <c r="AO28" s="218"/>
      <c r="AP28" s="218"/>
      <c r="AQ28" s="218"/>
      <c r="AR28" s="218"/>
      <c r="AS28" s="214" t="s">
        <v>34</v>
      </c>
      <c r="AT28" s="214"/>
      <c r="AU28" s="214"/>
      <c r="AV28" s="215"/>
    </row>
    <row r="29" spans="2:48" ht="24.75" customHeight="1">
      <c r="B29" s="210" t="s">
        <v>15</v>
      </c>
      <c r="C29" s="211"/>
      <c r="D29" s="211"/>
      <c r="E29" s="211"/>
      <c r="F29" s="211"/>
      <c r="G29" s="211"/>
      <c r="H29" s="211"/>
      <c r="I29" s="211"/>
      <c r="J29" s="211"/>
      <c r="K29" s="211"/>
      <c r="L29" s="211"/>
      <c r="M29" s="211"/>
      <c r="N29" s="212"/>
      <c r="O29" s="216" t="s">
        <v>12</v>
      </c>
      <c r="P29" s="217"/>
      <c r="Q29" s="217"/>
      <c r="R29" s="217"/>
      <c r="S29" s="218" t="e">
        <f>IF(VLOOKUP($AY$2,Data,39,FALSE)=0,"-",VLOOKUP($AY$2,Data,39,FALSE))</f>
        <v>#REF!</v>
      </c>
      <c r="T29" s="218"/>
      <c r="U29" s="218"/>
      <c r="V29" s="218"/>
      <c r="W29" s="218"/>
      <c r="X29" s="218"/>
      <c r="Y29" s="218"/>
      <c r="Z29" s="218"/>
      <c r="AA29" s="218"/>
      <c r="AB29" s="214" t="s">
        <v>29</v>
      </c>
      <c r="AC29" s="214"/>
      <c r="AD29" s="214"/>
      <c r="AE29" s="215"/>
      <c r="AF29" s="216" t="s">
        <v>13</v>
      </c>
      <c r="AG29" s="217"/>
      <c r="AH29" s="217"/>
      <c r="AI29" s="217"/>
      <c r="AJ29" s="218" t="e">
        <f>IF(VLOOKUP($AY$2,Data,36,FALSE)=0,"-",VLOOKUP($AY$2,Data,36,FALSE))</f>
        <v>#REF!</v>
      </c>
      <c r="AK29" s="218"/>
      <c r="AL29" s="218"/>
      <c r="AM29" s="218"/>
      <c r="AN29" s="218"/>
      <c r="AO29" s="218"/>
      <c r="AP29" s="218"/>
      <c r="AQ29" s="218"/>
      <c r="AR29" s="218"/>
      <c r="AS29" s="214" t="s">
        <v>30</v>
      </c>
      <c r="AT29" s="214"/>
      <c r="AU29" s="214"/>
      <c r="AV29" s="215"/>
    </row>
    <row r="30" spans="2:48" ht="24.75" customHeight="1">
      <c r="B30" s="199" t="s">
        <v>18</v>
      </c>
      <c r="C30" s="200"/>
      <c r="D30" s="200"/>
      <c r="E30" s="200"/>
      <c r="F30" s="200"/>
      <c r="G30" s="200"/>
      <c r="H30" s="200"/>
      <c r="I30" s="200"/>
      <c r="J30" s="200"/>
      <c r="K30" s="200"/>
      <c r="L30" s="200"/>
      <c r="M30" s="200"/>
      <c r="N30" s="201"/>
      <c r="O30" s="168" t="s">
        <v>12</v>
      </c>
      <c r="P30" s="169"/>
      <c r="Q30" s="169"/>
      <c r="R30" s="169"/>
      <c r="S30" s="249" t="e">
        <f>IF(VLOOKUP($AY$2,Data,40,FALSE)=0,"-",VLOOKUP($AY$2,Data,40,FALSE))</f>
        <v>#REF!</v>
      </c>
      <c r="T30" s="249"/>
      <c r="U30" s="249"/>
      <c r="V30" s="249"/>
      <c r="W30" s="249"/>
      <c r="X30" s="249"/>
      <c r="Y30" s="249"/>
      <c r="Z30" s="249"/>
      <c r="AA30" s="249"/>
      <c r="AB30" s="166" t="s">
        <v>29</v>
      </c>
      <c r="AC30" s="166"/>
      <c r="AD30" s="166"/>
      <c r="AE30" s="167"/>
      <c r="AF30" s="168" t="s">
        <v>13</v>
      </c>
      <c r="AG30" s="169"/>
      <c r="AH30" s="169"/>
      <c r="AI30" s="169"/>
      <c r="AJ30" s="249" t="e">
        <f>IF(VLOOKUP($AY$2,Data,37,FALSE)=0,"-",VLOOKUP($AY$2,Data,37,FALSE))</f>
        <v>#REF!</v>
      </c>
      <c r="AK30" s="249"/>
      <c r="AL30" s="249"/>
      <c r="AM30" s="249"/>
      <c r="AN30" s="249"/>
      <c r="AO30" s="249"/>
      <c r="AP30" s="249"/>
      <c r="AQ30" s="249"/>
      <c r="AR30" s="249"/>
      <c r="AS30" s="166" t="s">
        <v>30</v>
      </c>
      <c r="AT30" s="166"/>
      <c r="AU30" s="166"/>
      <c r="AV30" s="167"/>
    </row>
    <row r="31" spans="2:48" ht="33.75" customHeight="1">
      <c r="B31" s="199" t="s">
        <v>16</v>
      </c>
      <c r="C31" s="200"/>
      <c r="D31" s="200"/>
      <c r="E31" s="200"/>
      <c r="F31" s="200"/>
      <c r="G31" s="200"/>
      <c r="H31" s="200"/>
      <c r="I31" s="200"/>
      <c r="J31" s="200"/>
      <c r="K31" s="200"/>
      <c r="L31" s="200"/>
      <c r="M31" s="200"/>
      <c r="N31" s="201"/>
      <c r="O31" s="310" t="e">
        <f>IF(VLOOKUP($AY$2,Data,41,FALSE)=0,"-",VLOOKUP($AY$2,Data,41,FALSE))</f>
        <v>#REF!</v>
      </c>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c r="AP31" s="311"/>
      <c r="AQ31" s="311"/>
      <c r="AR31" s="311"/>
      <c r="AS31" s="311"/>
      <c r="AT31" s="311"/>
      <c r="AU31" s="311"/>
      <c r="AV31" s="312"/>
    </row>
    <row r="32" spans="2:48" ht="21.75" customHeight="1">
      <c r="B32" s="210" t="s">
        <v>8</v>
      </c>
      <c r="C32" s="211"/>
      <c r="D32" s="211"/>
      <c r="E32" s="211"/>
      <c r="F32" s="211"/>
      <c r="G32" s="211"/>
      <c r="H32" s="211"/>
      <c r="I32" s="211"/>
      <c r="J32" s="211"/>
      <c r="K32" s="211"/>
      <c r="L32" s="211"/>
      <c r="M32" s="211"/>
      <c r="N32" s="212"/>
      <c r="O32" s="310" t="e">
        <f>IF(VLOOKUP($AY$2,Data,42,FALSE)=0,"-",VLOOKUP($AY$2,Data,42,FALSE))</f>
        <v>#REF!</v>
      </c>
      <c r="P32" s="311"/>
      <c r="Q32" s="311"/>
      <c r="R32" s="311"/>
      <c r="S32" s="311"/>
      <c r="T32" s="311"/>
      <c r="U32" s="311"/>
      <c r="V32" s="311"/>
      <c r="W32" s="311"/>
      <c r="X32" s="311"/>
      <c r="Y32" s="311"/>
      <c r="Z32" s="311"/>
      <c r="AA32" s="311"/>
      <c r="AB32" s="311"/>
      <c r="AC32" s="311"/>
      <c r="AD32" s="311"/>
      <c r="AE32" s="311"/>
      <c r="AF32" s="311"/>
      <c r="AG32" s="311"/>
      <c r="AH32" s="311"/>
      <c r="AI32" s="311"/>
      <c r="AJ32" s="311"/>
      <c r="AK32" s="311"/>
      <c r="AL32" s="311"/>
      <c r="AM32" s="311"/>
      <c r="AN32" s="311"/>
      <c r="AO32" s="311"/>
      <c r="AP32" s="311"/>
      <c r="AQ32" s="311"/>
      <c r="AR32" s="311"/>
      <c r="AS32" s="311"/>
      <c r="AT32" s="311"/>
      <c r="AU32" s="311"/>
      <c r="AV32" s="312"/>
    </row>
    <row r="33" spans="2:48" ht="18.600000000000001" customHeight="1">
      <c r="B33" s="176" t="s">
        <v>2</v>
      </c>
      <c r="C33" s="202"/>
      <c r="D33" s="202"/>
      <c r="E33" s="202"/>
      <c r="F33" s="202"/>
      <c r="G33" s="202"/>
      <c r="H33" s="202"/>
      <c r="I33" s="202"/>
      <c r="J33" s="202"/>
      <c r="K33" s="202"/>
      <c r="L33" s="202"/>
      <c r="M33" s="202"/>
      <c r="N33" s="203"/>
      <c r="O33" s="182" t="s">
        <v>27</v>
      </c>
      <c r="P33" s="183"/>
      <c r="Q33" s="183"/>
      <c r="R33" s="183"/>
      <c r="S33" s="183"/>
      <c r="T33" s="183"/>
      <c r="U33" s="183"/>
      <c r="V33" s="184"/>
      <c r="W33" s="319" t="e">
        <f>VLOOKUP($AY$2,Data,43,FALSE)</f>
        <v>#REF!</v>
      </c>
      <c r="X33" s="320"/>
      <c r="Y33" s="320"/>
      <c r="Z33" s="320"/>
      <c r="AA33" s="320"/>
      <c r="AB33" s="320"/>
      <c r="AC33" s="320"/>
      <c r="AD33" s="320"/>
      <c r="AE33" s="321"/>
      <c r="AF33" s="185" t="s">
        <v>28</v>
      </c>
      <c r="AG33" s="183"/>
      <c r="AH33" s="183"/>
      <c r="AI33" s="183"/>
      <c r="AJ33" s="183"/>
      <c r="AK33" s="183"/>
      <c r="AL33" s="183"/>
      <c r="AM33" s="184"/>
      <c r="AN33" s="319" t="e">
        <f>VLOOKUP($AY$2,Data,44,FALSE)</f>
        <v>#REF!</v>
      </c>
      <c r="AO33" s="320"/>
      <c r="AP33" s="320"/>
      <c r="AQ33" s="320"/>
      <c r="AR33" s="320"/>
      <c r="AS33" s="320"/>
      <c r="AT33" s="320"/>
      <c r="AU33" s="320"/>
      <c r="AV33" s="322"/>
    </row>
    <row r="34" spans="2:48" ht="18.600000000000001" customHeight="1">
      <c r="B34" s="204"/>
      <c r="C34" s="205"/>
      <c r="D34" s="205"/>
      <c r="E34" s="205"/>
      <c r="F34" s="205"/>
      <c r="G34" s="205"/>
      <c r="H34" s="205"/>
      <c r="I34" s="205"/>
      <c r="J34" s="205"/>
      <c r="K34" s="205"/>
      <c r="L34" s="205"/>
      <c r="M34" s="205"/>
      <c r="N34" s="206"/>
      <c r="O34" s="186" t="s">
        <v>0</v>
      </c>
      <c r="P34" s="187"/>
      <c r="Q34" s="187"/>
      <c r="R34" s="187"/>
      <c r="S34" s="187"/>
      <c r="T34" s="187"/>
      <c r="U34" s="187"/>
      <c r="V34" s="188"/>
      <c r="W34" s="313" t="e">
        <f>VLOOKUP($AY$2,Data,45,FALSE)</f>
        <v>#REF!</v>
      </c>
      <c r="X34" s="314"/>
      <c r="Y34" s="314"/>
      <c r="Z34" s="314"/>
      <c r="AA34" s="314"/>
      <c r="AB34" s="314"/>
      <c r="AC34" s="314"/>
      <c r="AD34" s="314"/>
      <c r="AE34" s="314"/>
      <c r="AF34" s="314"/>
      <c r="AG34" s="314"/>
      <c r="AH34" s="314"/>
      <c r="AI34" s="314"/>
      <c r="AJ34" s="314"/>
      <c r="AK34" s="314"/>
      <c r="AL34" s="314"/>
      <c r="AM34" s="314"/>
      <c r="AN34" s="314"/>
      <c r="AO34" s="314"/>
      <c r="AP34" s="314"/>
      <c r="AQ34" s="314"/>
      <c r="AR34" s="314"/>
      <c r="AS34" s="314"/>
      <c r="AT34" s="314"/>
      <c r="AU34" s="314"/>
      <c r="AV34" s="315"/>
    </row>
    <row r="35" spans="2:48" ht="18.600000000000001" customHeight="1">
      <c r="B35" s="176" t="s">
        <v>3</v>
      </c>
      <c r="C35" s="177"/>
      <c r="D35" s="177"/>
      <c r="E35" s="177"/>
      <c r="F35" s="177"/>
      <c r="G35" s="177"/>
      <c r="H35" s="177"/>
      <c r="I35" s="177"/>
      <c r="J35" s="177"/>
      <c r="K35" s="177"/>
      <c r="L35" s="177"/>
      <c r="M35" s="177"/>
      <c r="N35" s="178"/>
      <c r="O35" s="182" t="s">
        <v>27</v>
      </c>
      <c r="P35" s="183"/>
      <c r="Q35" s="183"/>
      <c r="R35" s="183"/>
      <c r="S35" s="183"/>
      <c r="T35" s="183"/>
      <c r="U35" s="183"/>
      <c r="V35" s="184"/>
      <c r="W35" s="319" t="e">
        <f>VLOOKUP($AY$2,Data,46,FALSE)</f>
        <v>#REF!</v>
      </c>
      <c r="X35" s="320"/>
      <c r="Y35" s="320"/>
      <c r="Z35" s="320"/>
      <c r="AA35" s="320"/>
      <c r="AB35" s="320"/>
      <c r="AC35" s="320"/>
      <c r="AD35" s="320"/>
      <c r="AE35" s="321"/>
      <c r="AF35" s="185" t="s">
        <v>28</v>
      </c>
      <c r="AG35" s="183"/>
      <c r="AH35" s="183"/>
      <c r="AI35" s="183"/>
      <c r="AJ35" s="183"/>
      <c r="AK35" s="183"/>
      <c r="AL35" s="183"/>
      <c r="AM35" s="184"/>
      <c r="AN35" s="319" t="e">
        <f>VLOOKUP($AY$2,Data,47,FALSE)</f>
        <v>#REF!</v>
      </c>
      <c r="AO35" s="320"/>
      <c r="AP35" s="320"/>
      <c r="AQ35" s="320"/>
      <c r="AR35" s="320"/>
      <c r="AS35" s="320"/>
      <c r="AT35" s="320"/>
      <c r="AU35" s="320"/>
      <c r="AV35" s="322"/>
    </row>
    <row r="36" spans="2:48" ht="18.600000000000001" customHeight="1">
      <c r="B36" s="179"/>
      <c r="C36" s="180"/>
      <c r="D36" s="180"/>
      <c r="E36" s="180"/>
      <c r="F36" s="180"/>
      <c r="G36" s="180"/>
      <c r="H36" s="180"/>
      <c r="I36" s="180"/>
      <c r="J36" s="180"/>
      <c r="K36" s="180"/>
      <c r="L36" s="180"/>
      <c r="M36" s="180"/>
      <c r="N36" s="181"/>
      <c r="O36" s="186" t="s">
        <v>0</v>
      </c>
      <c r="P36" s="187"/>
      <c r="Q36" s="187"/>
      <c r="R36" s="187"/>
      <c r="S36" s="187"/>
      <c r="T36" s="187"/>
      <c r="U36" s="187"/>
      <c r="V36" s="188"/>
      <c r="W36" s="313" t="e">
        <f>VLOOKUP($AY$2,Data,48,FALSE)</f>
        <v>#REF!</v>
      </c>
      <c r="X36" s="314"/>
      <c r="Y36" s="314"/>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5"/>
    </row>
    <row r="37" spans="2:48" ht="18.600000000000001" customHeight="1">
      <c r="B37" s="192" t="s">
        <v>1</v>
      </c>
      <c r="C37" s="177"/>
      <c r="D37" s="177"/>
      <c r="E37" s="177"/>
      <c r="F37" s="177"/>
      <c r="G37" s="177"/>
      <c r="H37" s="177"/>
      <c r="I37" s="177"/>
      <c r="J37" s="177"/>
      <c r="K37" s="177"/>
      <c r="L37" s="177"/>
      <c r="M37" s="177"/>
      <c r="N37" s="178"/>
      <c r="O37" s="316" t="e">
        <f>VLOOKUP($AY$2,Data,49,FALSE)</f>
        <v>#REF!</v>
      </c>
      <c r="P37" s="317"/>
      <c r="Q37" s="317"/>
      <c r="R37" s="317"/>
      <c r="S37" s="317"/>
      <c r="T37" s="317"/>
      <c r="U37" s="317"/>
      <c r="V37" s="317"/>
      <c r="W37" s="317"/>
      <c r="X37" s="317"/>
      <c r="Y37" s="317"/>
      <c r="Z37" s="317"/>
      <c r="AA37" s="317"/>
      <c r="AB37" s="317"/>
      <c r="AC37" s="317"/>
      <c r="AD37" s="317"/>
      <c r="AE37" s="317"/>
      <c r="AF37" s="317"/>
      <c r="AG37" s="317"/>
      <c r="AH37" s="317"/>
      <c r="AI37" s="317"/>
      <c r="AJ37" s="317"/>
      <c r="AK37" s="317"/>
      <c r="AL37" s="317"/>
      <c r="AM37" s="317"/>
      <c r="AN37" s="317"/>
      <c r="AO37" s="317"/>
      <c r="AP37" s="317"/>
      <c r="AQ37" s="317"/>
      <c r="AR37" s="317"/>
      <c r="AS37" s="317"/>
      <c r="AT37" s="317"/>
      <c r="AU37" s="317"/>
      <c r="AV37" s="318"/>
    </row>
    <row r="38" spans="2:48" ht="18.600000000000001" customHeight="1">
      <c r="B38" s="193"/>
      <c r="C38" s="194"/>
      <c r="D38" s="194"/>
      <c r="E38" s="194"/>
      <c r="F38" s="194"/>
      <c r="G38" s="194"/>
      <c r="H38" s="194"/>
      <c r="I38" s="194"/>
      <c r="J38" s="194"/>
      <c r="K38" s="194"/>
      <c r="L38" s="194"/>
      <c r="M38" s="194"/>
      <c r="N38" s="195"/>
      <c r="O38" s="160"/>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2"/>
    </row>
    <row r="39" spans="2:48" ht="18.600000000000001" customHeight="1">
      <c r="B39" s="193"/>
      <c r="C39" s="194"/>
      <c r="D39" s="194"/>
      <c r="E39" s="194"/>
      <c r="F39" s="194"/>
      <c r="G39" s="194"/>
      <c r="H39" s="194"/>
      <c r="I39" s="194"/>
      <c r="J39" s="194"/>
      <c r="K39" s="194"/>
      <c r="L39" s="194"/>
      <c r="M39" s="194"/>
      <c r="N39" s="195"/>
      <c r="O39" s="163"/>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5"/>
    </row>
    <row r="40" spans="2:48" ht="18.600000000000001" customHeight="1">
      <c r="B40" s="193"/>
      <c r="C40" s="194"/>
      <c r="D40" s="194"/>
      <c r="E40" s="194"/>
      <c r="F40" s="194"/>
      <c r="G40" s="194"/>
      <c r="H40" s="194"/>
      <c r="I40" s="194"/>
      <c r="J40" s="194"/>
      <c r="K40" s="194"/>
      <c r="L40" s="194"/>
      <c r="M40" s="194"/>
      <c r="N40" s="195"/>
      <c r="O40" s="163"/>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5"/>
    </row>
    <row r="41" spans="2:48" ht="18.600000000000001" customHeight="1">
      <c r="B41" s="193"/>
      <c r="C41" s="194"/>
      <c r="D41" s="194"/>
      <c r="E41" s="194"/>
      <c r="F41" s="194"/>
      <c r="G41" s="194"/>
      <c r="H41" s="194"/>
      <c r="I41" s="194"/>
      <c r="J41" s="194"/>
      <c r="K41" s="194"/>
      <c r="L41" s="194"/>
      <c r="M41" s="194"/>
      <c r="N41" s="195"/>
      <c r="O41" s="171"/>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3"/>
    </row>
    <row r="42" spans="2:48" ht="18.600000000000001" customHeight="1">
      <c r="B42" s="174" t="s">
        <v>20</v>
      </c>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row>
    <row r="43" spans="2:48" ht="18.600000000000001" customHeight="1">
      <c r="B43" s="175" t="s">
        <v>48</v>
      </c>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row>
  </sheetData>
  <mergeCells count="154">
    <mergeCell ref="O6:AV6"/>
    <mergeCell ref="AK17:AQ17"/>
    <mergeCell ref="S25:AA25"/>
    <mergeCell ref="AF22:AI22"/>
    <mergeCell ref="AB24:AE24"/>
    <mergeCell ref="B6:N6"/>
    <mergeCell ref="O16:R16"/>
    <mergeCell ref="O17:R17"/>
    <mergeCell ref="AB18:AE18"/>
    <mergeCell ref="AS16:AV16"/>
    <mergeCell ref="B21:G23"/>
    <mergeCell ref="O23:R23"/>
    <mergeCell ref="S23:AA23"/>
    <mergeCell ref="AB21:AE21"/>
    <mergeCell ref="AB22:AE22"/>
    <mergeCell ref="AJ23:AR23"/>
    <mergeCell ref="AJ24:AR24"/>
    <mergeCell ref="AS25:AV25"/>
    <mergeCell ref="AS23:AV23"/>
    <mergeCell ref="B24:G26"/>
    <mergeCell ref="S15:AA15"/>
    <mergeCell ref="O15:R15"/>
    <mergeCell ref="H20:N20"/>
    <mergeCell ref="AJ15:AR15"/>
    <mergeCell ref="O31:AV31"/>
    <mergeCell ref="AB23:AE23"/>
    <mergeCell ref="AS22:AV22"/>
    <mergeCell ref="AS26:AV26"/>
    <mergeCell ref="H23:N23"/>
    <mergeCell ref="H26:N26"/>
    <mergeCell ref="S24:AA24"/>
    <mergeCell ref="H24:N24"/>
    <mergeCell ref="O22:R22"/>
    <mergeCell ref="O26:R26"/>
    <mergeCell ref="S30:AA30"/>
    <mergeCell ref="AJ26:AR26"/>
    <mergeCell ref="AF29:AI29"/>
    <mergeCell ref="AB27:AE27"/>
    <mergeCell ref="AB28:AE28"/>
    <mergeCell ref="AB29:AE29"/>
    <mergeCell ref="AS28:AV28"/>
    <mergeCell ref="O25:R25"/>
    <mergeCell ref="B32:N32"/>
    <mergeCell ref="S29:AA29"/>
    <mergeCell ref="AB26:AE26"/>
    <mergeCell ref="AF18:AI18"/>
    <mergeCell ref="AF19:AI19"/>
    <mergeCell ref="O36:V36"/>
    <mergeCell ref="O35:V35"/>
    <mergeCell ref="AF28:AI28"/>
    <mergeCell ref="O32:AV32"/>
    <mergeCell ref="AS30:AV30"/>
    <mergeCell ref="AN35:AV35"/>
    <mergeCell ref="AF23:AI23"/>
    <mergeCell ref="W36:AV36"/>
    <mergeCell ref="AS21:AV21"/>
    <mergeCell ref="AF20:AI20"/>
    <mergeCell ref="AF21:AI21"/>
    <mergeCell ref="AS19:AV19"/>
    <mergeCell ref="AS20:AV20"/>
    <mergeCell ref="AJ20:AR20"/>
    <mergeCell ref="AJ21:AR21"/>
    <mergeCell ref="AS24:AV24"/>
    <mergeCell ref="B27:N27"/>
    <mergeCell ref="AF26:AI26"/>
    <mergeCell ref="B31:N31"/>
    <mergeCell ref="AB20:AE20"/>
    <mergeCell ref="B28:N28"/>
    <mergeCell ref="B29:N29"/>
    <mergeCell ref="AJ25:AR25"/>
    <mergeCell ref="AJ28:AR28"/>
    <mergeCell ref="B30:N30"/>
    <mergeCell ref="O24:R24"/>
    <mergeCell ref="AF24:AI24"/>
    <mergeCell ref="AF25:AI25"/>
    <mergeCell ref="AF27:AI27"/>
    <mergeCell ref="AJ27:AR27"/>
    <mergeCell ref="AF30:AI30"/>
    <mergeCell ref="AB30:AE30"/>
    <mergeCell ref="AJ30:AR30"/>
    <mergeCell ref="S28:AA28"/>
    <mergeCell ref="O27:R27"/>
    <mergeCell ref="AB25:AE25"/>
    <mergeCell ref="O28:R28"/>
    <mergeCell ref="O29:R29"/>
    <mergeCell ref="O30:R30"/>
    <mergeCell ref="O20:R20"/>
    <mergeCell ref="O21:R21"/>
    <mergeCell ref="B43:AV43"/>
    <mergeCell ref="W34:AV34"/>
    <mergeCell ref="B33:N34"/>
    <mergeCell ref="B42:AV42"/>
    <mergeCell ref="B35:N36"/>
    <mergeCell ref="O37:AV37"/>
    <mergeCell ref="O39:AV39"/>
    <mergeCell ref="O33:V33"/>
    <mergeCell ref="O34:V34"/>
    <mergeCell ref="AF35:AM35"/>
    <mergeCell ref="W33:AE33"/>
    <mergeCell ref="AN33:AV33"/>
    <mergeCell ref="W35:AE35"/>
    <mergeCell ref="AF33:AM33"/>
    <mergeCell ref="O41:AV41"/>
    <mergeCell ref="B37:N41"/>
    <mergeCell ref="O40:AV40"/>
    <mergeCell ref="O38:AV38"/>
    <mergeCell ref="AB19:AE19"/>
    <mergeCell ref="B11:N12"/>
    <mergeCell ref="O11:AV12"/>
    <mergeCell ref="S20:AA20"/>
    <mergeCell ref="AS27:AV27"/>
    <mergeCell ref="S26:AA26"/>
    <mergeCell ref="S27:AA27"/>
    <mergeCell ref="AJ29:AR29"/>
    <mergeCell ref="H19:N19"/>
    <mergeCell ref="AS15:AV15"/>
    <mergeCell ref="AF15:AI15"/>
    <mergeCell ref="AF16:AI16"/>
    <mergeCell ref="AF17:AI17"/>
    <mergeCell ref="AB16:AE16"/>
    <mergeCell ref="H22:N22"/>
    <mergeCell ref="AS18:AV18"/>
    <mergeCell ref="AJ18:AR18"/>
    <mergeCell ref="S21:AA21"/>
    <mergeCell ref="AJ22:AR22"/>
    <mergeCell ref="H21:N21"/>
    <mergeCell ref="AJ16:AR16"/>
    <mergeCell ref="H25:N25"/>
    <mergeCell ref="AS29:AV29"/>
    <mergeCell ref="S22:AA22"/>
    <mergeCell ref="O4:AV5"/>
    <mergeCell ref="H18:N18"/>
    <mergeCell ref="O18:R18"/>
    <mergeCell ref="H16:N16"/>
    <mergeCell ref="B2:AV2"/>
    <mergeCell ref="B7:N8"/>
    <mergeCell ref="B4:N5"/>
    <mergeCell ref="O7:AV8"/>
    <mergeCell ref="B9:N10"/>
    <mergeCell ref="AB15:AE15"/>
    <mergeCell ref="T17:Z17"/>
    <mergeCell ref="O9:AV10"/>
    <mergeCell ref="B15:G20"/>
    <mergeCell ref="O19:R19"/>
    <mergeCell ref="B13:N14"/>
    <mergeCell ref="O13:AV14"/>
    <mergeCell ref="S16:AA16"/>
    <mergeCell ref="S18:AA18"/>
    <mergeCell ref="H17:N17"/>
    <mergeCell ref="AS17:AV17"/>
    <mergeCell ref="AB17:AE17"/>
    <mergeCell ref="AJ19:AR19"/>
    <mergeCell ref="S19:AA19"/>
    <mergeCell ref="H15:N15"/>
  </mergeCells>
  <phoneticPr fontId="2"/>
  <printOptions horizontalCentered="1"/>
  <pageMargins left="0.39370078740157483" right="0.39370078740157483" top="0.41" bottom="0.26" header="0.35" footer="0.24"/>
  <pageSetup paperSize="9" scale="98"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Y43"/>
  <sheetViews>
    <sheetView view="pageBreakPreview" zoomScale="75" zoomScaleNormal="100" workbookViewId="0">
      <selection activeCell="B7" sqref="B7:N8"/>
    </sheetView>
  </sheetViews>
  <sheetFormatPr defaultRowHeight="18.600000000000001" customHeight="1"/>
  <cols>
    <col min="1" max="1" width="2.125" style="1" customWidth="1"/>
    <col min="2" max="14" width="2.375" style="1" customWidth="1"/>
    <col min="15" max="47" width="2" style="1" customWidth="1"/>
    <col min="48" max="48" width="1.875" style="1" customWidth="1"/>
    <col min="49" max="49" width="2.125" style="1" customWidth="1"/>
    <col min="50" max="50" width="13.25" style="1" customWidth="1"/>
    <col min="51" max="51" width="2.75" style="1" customWidth="1"/>
    <col min="52" max="61" width="2.125" style="1" customWidth="1"/>
    <col min="62" max="16384" width="9" style="1"/>
  </cols>
  <sheetData>
    <row r="1" spans="2:51" ht="36.75" customHeight="1"/>
    <row r="2" spans="2:51" ht="18.600000000000001" customHeight="1">
      <c r="B2" s="289" t="s">
        <v>25</v>
      </c>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X2" s="11" t="s">
        <v>43</v>
      </c>
      <c r="AY2" s="12">
        <v>17</v>
      </c>
    </row>
    <row r="3" spans="2:51" ht="9.75" customHeight="1">
      <c r="AS3" s="3"/>
      <c r="AT3" s="3"/>
      <c r="AU3" s="3"/>
      <c r="AV3" s="2"/>
    </row>
    <row r="4" spans="2:51" ht="15.75" customHeight="1">
      <c r="B4" s="291" t="s">
        <v>110</v>
      </c>
      <c r="C4" s="292"/>
      <c r="D4" s="292"/>
      <c r="E4" s="292"/>
      <c r="F4" s="292"/>
      <c r="G4" s="292"/>
      <c r="H4" s="292"/>
      <c r="I4" s="292"/>
      <c r="J4" s="292"/>
      <c r="K4" s="292"/>
      <c r="L4" s="292"/>
      <c r="M4" s="292"/>
      <c r="N4" s="293"/>
      <c r="O4" s="291" t="e">
        <f>VLOOKUP($AY$2,Data,3,FALSE)</f>
        <v>#REF!</v>
      </c>
      <c r="P4" s="292"/>
      <c r="Q4" s="29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3"/>
    </row>
    <row r="5" spans="2:51" ht="15.75" customHeight="1">
      <c r="B5" s="294"/>
      <c r="C5" s="295"/>
      <c r="D5" s="295"/>
      <c r="E5" s="295"/>
      <c r="F5" s="295"/>
      <c r="G5" s="295"/>
      <c r="H5" s="295"/>
      <c r="I5" s="295"/>
      <c r="J5" s="295"/>
      <c r="K5" s="295"/>
      <c r="L5" s="295"/>
      <c r="M5" s="295"/>
      <c r="N5" s="296"/>
      <c r="O5" s="294"/>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6"/>
    </row>
    <row r="6" spans="2:51" ht="23.25" customHeight="1">
      <c r="B6" s="303" t="s">
        <v>23</v>
      </c>
      <c r="C6" s="304"/>
      <c r="D6" s="304"/>
      <c r="E6" s="304"/>
      <c r="F6" s="304"/>
      <c r="G6" s="304"/>
      <c r="H6" s="304"/>
      <c r="I6" s="304"/>
      <c r="J6" s="304"/>
      <c r="K6" s="304"/>
      <c r="L6" s="304"/>
      <c r="M6" s="304"/>
      <c r="N6" s="305"/>
      <c r="O6" s="307" t="e">
        <f>VLOOKUP($AY$2,Data,4,FALSE)</f>
        <v>#REF!</v>
      </c>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8"/>
      <c r="AS6" s="308"/>
      <c r="AT6" s="308"/>
      <c r="AU6" s="308"/>
      <c r="AV6" s="309"/>
    </row>
    <row r="7" spans="2:51" ht="18.600000000000001" customHeight="1">
      <c r="B7" s="176" t="s">
        <v>26</v>
      </c>
      <c r="C7" s="177"/>
      <c r="D7" s="177"/>
      <c r="E7" s="177"/>
      <c r="F7" s="177"/>
      <c r="G7" s="177"/>
      <c r="H7" s="177"/>
      <c r="I7" s="177"/>
      <c r="J7" s="177"/>
      <c r="K7" s="177"/>
      <c r="L7" s="177"/>
      <c r="M7" s="177"/>
      <c r="N7" s="178"/>
      <c r="O7" s="291" t="e">
        <f>VLOOKUP($AY$2,Data,5,FALSE)&amp;VLOOKUP($AY$2,Data,6,FALSE)</f>
        <v>#REF!</v>
      </c>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3"/>
    </row>
    <row r="8" spans="2:51" ht="18.600000000000001" customHeight="1">
      <c r="B8" s="179"/>
      <c r="C8" s="180"/>
      <c r="D8" s="180"/>
      <c r="E8" s="180"/>
      <c r="F8" s="180"/>
      <c r="G8" s="180"/>
      <c r="H8" s="180"/>
      <c r="I8" s="180"/>
      <c r="J8" s="180"/>
      <c r="K8" s="180"/>
      <c r="L8" s="180"/>
      <c r="M8" s="180"/>
      <c r="N8" s="181"/>
      <c r="O8" s="294"/>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6"/>
    </row>
    <row r="9" spans="2:51" ht="17.25" customHeight="1">
      <c r="B9" s="176" t="s">
        <v>24</v>
      </c>
      <c r="C9" s="177"/>
      <c r="D9" s="177"/>
      <c r="E9" s="177"/>
      <c r="F9" s="177"/>
      <c r="G9" s="177"/>
      <c r="H9" s="177"/>
      <c r="I9" s="177"/>
      <c r="J9" s="177"/>
      <c r="K9" s="177"/>
      <c r="L9" s="177"/>
      <c r="M9" s="177"/>
      <c r="N9" s="178"/>
      <c r="O9" s="291" t="e">
        <f>VLOOKUP($AY$2,Data,7,FALSE)</f>
        <v>#REF!</v>
      </c>
      <c r="P9" s="292"/>
      <c r="Q9" s="292"/>
      <c r="R9" s="292"/>
      <c r="S9" s="292"/>
      <c r="T9" s="292"/>
      <c r="U9" s="292"/>
      <c r="V9" s="292"/>
      <c r="W9" s="292"/>
      <c r="X9" s="292"/>
      <c r="Y9" s="292"/>
      <c r="Z9" s="292"/>
      <c r="AA9" s="292"/>
      <c r="AB9" s="292"/>
      <c r="AC9" s="292"/>
      <c r="AD9" s="292"/>
      <c r="AE9" s="292"/>
      <c r="AF9" s="292"/>
      <c r="AG9" s="292"/>
      <c r="AH9" s="292"/>
      <c r="AI9" s="292"/>
      <c r="AJ9" s="292"/>
      <c r="AK9" s="292"/>
      <c r="AL9" s="292"/>
      <c r="AM9" s="292"/>
      <c r="AN9" s="292"/>
      <c r="AO9" s="292"/>
      <c r="AP9" s="292"/>
      <c r="AQ9" s="292"/>
      <c r="AR9" s="292"/>
      <c r="AS9" s="292"/>
      <c r="AT9" s="292"/>
      <c r="AU9" s="292"/>
      <c r="AV9" s="293"/>
    </row>
    <row r="10" spans="2:51" ht="17.25" customHeight="1">
      <c r="B10" s="179"/>
      <c r="C10" s="180"/>
      <c r="D10" s="180"/>
      <c r="E10" s="180"/>
      <c r="F10" s="180"/>
      <c r="G10" s="180"/>
      <c r="H10" s="180"/>
      <c r="I10" s="180"/>
      <c r="J10" s="180"/>
      <c r="K10" s="180"/>
      <c r="L10" s="180"/>
      <c r="M10" s="180"/>
      <c r="N10" s="181"/>
      <c r="O10" s="294"/>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6"/>
    </row>
    <row r="11" spans="2:51" ht="15.75" customHeight="1">
      <c r="B11" s="192" t="s">
        <v>111</v>
      </c>
      <c r="C11" s="177"/>
      <c r="D11" s="177"/>
      <c r="E11" s="177"/>
      <c r="F11" s="177"/>
      <c r="G11" s="177"/>
      <c r="H11" s="177"/>
      <c r="I11" s="177"/>
      <c r="J11" s="177"/>
      <c r="K11" s="177"/>
      <c r="L11" s="177"/>
      <c r="M11" s="177"/>
      <c r="N11" s="178"/>
      <c r="O11" s="323" t="e">
        <f>VLOOKUP($AY$2,Data,8,FALSE)</f>
        <v>#REF!</v>
      </c>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5"/>
    </row>
    <row r="12" spans="2:51" ht="15.75" customHeight="1">
      <c r="B12" s="179"/>
      <c r="C12" s="180"/>
      <c r="D12" s="180"/>
      <c r="E12" s="180"/>
      <c r="F12" s="180"/>
      <c r="G12" s="180"/>
      <c r="H12" s="180"/>
      <c r="I12" s="180"/>
      <c r="J12" s="180"/>
      <c r="K12" s="180"/>
      <c r="L12" s="180"/>
      <c r="M12" s="180"/>
      <c r="N12" s="181"/>
      <c r="O12" s="326"/>
      <c r="P12" s="327"/>
      <c r="Q12" s="327"/>
      <c r="R12" s="327"/>
      <c r="S12" s="327"/>
      <c r="T12" s="327"/>
      <c r="U12" s="327"/>
      <c r="V12" s="327"/>
      <c r="W12" s="327"/>
      <c r="X12" s="327"/>
      <c r="Y12" s="327"/>
      <c r="Z12" s="327"/>
      <c r="AA12" s="327"/>
      <c r="AB12" s="327"/>
      <c r="AC12" s="327"/>
      <c r="AD12" s="327"/>
      <c r="AE12" s="327"/>
      <c r="AF12" s="327"/>
      <c r="AG12" s="327"/>
      <c r="AH12" s="327"/>
      <c r="AI12" s="327"/>
      <c r="AJ12" s="327"/>
      <c r="AK12" s="327"/>
      <c r="AL12" s="327"/>
      <c r="AM12" s="327"/>
      <c r="AN12" s="327"/>
      <c r="AO12" s="327"/>
      <c r="AP12" s="327"/>
      <c r="AQ12" s="327"/>
      <c r="AR12" s="327"/>
      <c r="AS12" s="327"/>
      <c r="AT12" s="327"/>
      <c r="AU12" s="327"/>
      <c r="AV12" s="328"/>
    </row>
    <row r="13" spans="2:51" ht="18.600000000000001" customHeight="1">
      <c r="B13" s="266" t="s">
        <v>114</v>
      </c>
      <c r="C13" s="267"/>
      <c r="D13" s="267"/>
      <c r="E13" s="267"/>
      <c r="F13" s="267"/>
      <c r="G13" s="267"/>
      <c r="H13" s="267"/>
      <c r="I13" s="267"/>
      <c r="J13" s="267"/>
      <c r="K13" s="267"/>
      <c r="L13" s="267"/>
      <c r="M13" s="267"/>
      <c r="N13" s="268"/>
      <c r="O13" s="272" t="e">
        <f>VLOOKUP($AY$2,Data,2,FALSE)</f>
        <v>#REF!</v>
      </c>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4"/>
    </row>
    <row r="14" spans="2:51" ht="18.600000000000001" customHeight="1">
      <c r="B14" s="269"/>
      <c r="C14" s="270"/>
      <c r="D14" s="270"/>
      <c r="E14" s="270"/>
      <c r="F14" s="270"/>
      <c r="G14" s="270"/>
      <c r="H14" s="270"/>
      <c r="I14" s="270"/>
      <c r="J14" s="270"/>
      <c r="K14" s="270"/>
      <c r="L14" s="270"/>
      <c r="M14" s="270"/>
      <c r="N14" s="271"/>
      <c r="O14" s="275"/>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7"/>
    </row>
    <row r="15" spans="2:51" ht="24.75" customHeight="1">
      <c r="B15" s="176" t="s">
        <v>9</v>
      </c>
      <c r="C15" s="177"/>
      <c r="D15" s="177"/>
      <c r="E15" s="177"/>
      <c r="F15" s="177"/>
      <c r="G15" s="260"/>
      <c r="H15" s="237" t="s">
        <v>4</v>
      </c>
      <c r="I15" s="238"/>
      <c r="J15" s="238"/>
      <c r="K15" s="238"/>
      <c r="L15" s="238"/>
      <c r="M15" s="238"/>
      <c r="N15" s="239"/>
      <c r="O15" s="168" t="s">
        <v>12</v>
      </c>
      <c r="P15" s="169"/>
      <c r="Q15" s="169"/>
      <c r="R15" s="169"/>
      <c r="S15" s="281" t="e">
        <f>IF(VLOOKUP($AY$2,Data,10,FALSE)=0,"-",VLOOKUP($AY$2,Data,10,FALSE))</f>
        <v>#REF!</v>
      </c>
      <c r="T15" s="281"/>
      <c r="U15" s="281"/>
      <c r="V15" s="281"/>
      <c r="W15" s="281"/>
      <c r="X15" s="281"/>
      <c r="Y15" s="281"/>
      <c r="Z15" s="281"/>
      <c r="AA15" s="281"/>
      <c r="AB15" s="281"/>
      <c r="AC15" s="281"/>
      <c r="AD15" s="281"/>
      <c r="AE15" s="282"/>
      <c r="AF15" s="168" t="s">
        <v>13</v>
      </c>
      <c r="AG15" s="169"/>
      <c r="AH15" s="169"/>
      <c r="AI15" s="169"/>
      <c r="AJ15" s="281" t="e">
        <f>IF(VLOOKUP($AY$2,Data,9,FALSE)=0,"-",VLOOKUP($AY$2,Data,9,FALSE))</f>
        <v>#REF!</v>
      </c>
      <c r="AK15" s="281"/>
      <c r="AL15" s="281"/>
      <c r="AM15" s="281"/>
      <c r="AN15" s="281"/>
      <c r="AO15" s="281"/>
      <c r="AP15" s="281"/>
      <c r="AQ15" s="281"/>
      <c r="AR15" s="281"/>
      <c r="AS15" s="281"/>
      <c r="AT15" s="281"/>
      <c r="AU15" s="281"/>
      <c r="AV15" s="282"/>
    </row>
    <row r="16" spans="2:51" ht="24.75" customHeight="1">
      <c r="B16" s="193"/>
      <c r="C16" s="194"/>
      <c r="D16" s="194"/>
      <c r="E16" s="194"/>
      <c r="F16" s="194"/>
      <c r="G16" s="261"/>
      <c r="H16" s="229" t="s">
        <v>5</v>
      </c>
      <c r="I16" s="230"/>
      <c r="J16" s="230"/>
      <c r="K16" s="230"/>
      <c r="L16" s="230"/>
      <c r="M16" s="230"/>
      <c r="N16" s="231"/>
      <c r="O16" s="232" t="s">
        <v>12</v>
      </c>
      <c r="P16" s="233"/>
      <c r="Q16" s="233"/>
      <c r="R16" s="233"/>
      <c r="S16" s="234" t="e">
        <f>IF(VLOOKUP($AY$2,Data,16,FALSE)=0,"-",VLOOKUP($AY$2,Data,16,FALSE))</f>
        <v>#REF!</v>
      </c>
      <c r="T16" s="234"/>
      <c r="U16" s="234"/>
      <c r="V16" s="234"/>
      <c r="W16" s="234"/>
      <c r="X16" s="234"/>
      <c r="Y16" s="234"/>
      <c r="Z16" s="234"/>
      <c r="AA16" s="234"/>
      <c r="AB16" s="235" t="s">
        <v>29</v>
      </c>
      <c r="AC16" s="235"/>
      <c r="AD16" s="235"/>
      <c r="AE16" s="236"/>
      <c r="AF16" s="232" t="s">
        <v>13</v>
      </c>
      <c r="AG16" s="233"/>
      <c r="AH16" s="233"/>
      <c r="AI16" s="233"/>
      <c r="AJ16" s="234" t="e">
        <f>IF(VLOOKUP($AY$2,Data,11,FALSE)=0,"-",VLOOKUP($AY$2,Data,11,FALSE))</f>
        <v>#REF!</v>
      </c>
      <c r="AK16" s="234"/>
      <c r="AL16" s="234"/>
      <c r="AM16" s="234"/>
      <c r="AN16" s="234"/>
      <c r="AO16" s="234"/>
      <c r="AP16" s="234"/>
      <c r="AQ16" s="234"/>
      <c r="AR16" s="234"/>
      <c r="AS16" s="235" t="s">
        <v>30</v>
      </c>
      <c r="AT16" s="235"/>
      <c r="AU16" s="235"/>
      <c r="AV16" s="236"/>
    </row>
    <row r="17" spans="2:48" ht="24.75" customHeight="1">
      <c r="B17" s="193"/>
      <c r="C17" s="194"/>
      <c r="D17" s="194"/>
      <c r="E17" s="194"/>
      <c r="F17" s="194"/>
      <c r="G17" s="261"/>
      <c r="H17" s="278" t="s">
        <v>19</v>
      </c>
      <c r="I17" s="279"/>
      <c r="J17" s="279"/>
      <c r="K17" s="279"/>
      <c r="L17" s="279"/>
      <c r="M17" s="279"/>
      <c r="N17" s="280"/>
      <c r="O17" s="244" t="s">
        <v>12</v>
      </c>
      <c r="P17" s="245"/>
      <c r="Q17" s="245"/>
      <c r="R17" s="245"/>
      <c r="S17" s="13" t="s">
        <v>44</v>
      </c>
      <c r="T17" s="306" t="e">
        <f>IF(VLOOKUP($AY$2,Data,17,FALSE)=0,"-",VLOOKUP($AY$2,Data,17,FALSE))</f>
        <v>#REF!</v>
      </c>
      <c r="U17" s="306"/>
      <c r="V17" s="306"/>
      <c r="W17" s="306"/>
      <c r="X17" s="306"/>
      <c r="Y17" s="306"/>
      <c r="Z17" s="306"/>
      <c r="AA17" s="13" t="s">
        <v>45</v>
      </c>
      <c r="AB17" s="235" t="s">
        <v>29</v>
      </c>
      <c r="AC17" s="235"/>
      <c r="AD17" s="235"/>
      <c r="AE17" s="236"/>
      <c r="AF17" s="244" t="s">
        <v>13</v>
      </c>
      <c r="AG17" s="245"/>
      <c r="AH17" s="245"/>
      <c r="AI17" s="245"/>
      <c r="AJ17" s="13" t="s">
        <v>46</v>
      </c>
      <c r="AK17" s="306" t="e">
        <f>IF(VLOOKUP($AY$2,Data,12,FALSE)=0,"-",VLOOKUP($AY$2,Data,12,FALSE))</f>
        <v>#REF!</v>
      </c>
      <c r="AL17" s="306"/>
      <c r="AM17" s="306"/>
      <c r="AN17" s="306"/>
      <c r="AO17" s="306"/>
      <c r="AP17" s="306"/>
      <c r="AQ17" s="306"/>
      <c r="AR17" s="13" t="s">
        <v>47</v>
      </c>
      <c r="AS17" s="235" t="s">
        <v>30</v>
      </c>
      <c r="AT17" s="235"/>
      <c r="AU17" s="235"/>
      <c r="AV17" s="236"/>
    </row>
    <row r="18" spans="2:48" ht="24.75" customHeight="1">
      <c r="B18" s="193"/>
      <c r="C18" s="194"/>
      <c r="D18" s="194"/>
      <c r="E18" s="194"/>
      <c r="F18" s="194"/>
      <c r="G18" s="261"/>
      <c r="H18" s="257" t="s">
        <v>6</v>
      </c>
      <c r="I18" s="258"/>
      <c r="J18" s="258"/>
      <c r="K18" s="258"/>
      <c r="L18" s="258"/>
      <c r="M18" s="258"/>
      <c r="N18" s="259"/>
      <c r="O18" s="244" t="s">
        <v>12</v>
      </c>
      <c r="P18" s="245"/>
      <c r="Q18" s="245"/>
      <c r="R18" s="245"/>
      <c r="S18" s="306" t="e">
        <f>IF(VLOOKUP($AY$2,Data,18,FALSE)=0,"-",VLOOKUP($AY$2,Data,18,FALSE))</f>
        <v>#REF!</v>
      </c>
      <c r="T18" s="306"/>
      <c r="U18" s="306"/>
      <c r="V18" s="306"/>
      <c r="W18" s="306"/>
      <c r="X18" s="306"/>
      <c r="Y18" s="306"/>
      <c r="Z18" s="306"/>
      <c r="AA18" s="306"/>
      <c r="AB18" s="253"/>
      <c r="AC18" s="253"/>
      <c r="AD18" s="253"/>
      <c r="AE18" s="254"/>
      <c r="AF18" s="244" t="s">
        <v>13</v>
      </c>
      <c r="AG18" s="245"/>
      <c r="AH18" s="245"/>
      <c r="AI18" s="245"/>
      <c r="AJ18" s="306" t="e">
        <f>IF(VLOOKUP($AY$2,Data,13,FALSE)=0,"-",VLOOKUP($AY$2,Data,13,FALSE))</f>
        <v>#REF!</v>
      </c>
      <c r="AK18" s="306"/>
      <c r="AL18" s="306"/>
      <c r="AM18" s="306"/>
      <c r="AN18" s="306"/>
      <c r="AO18" s="306"/>
      <c r="AP18" s="306"/>
      <c r="AQ18" s="306"/>
      <c r="AR18" s="306"/>
      <c r="AS18" s="253"/>
      <c r="AT18" s="253"/>
      <c r="AU18" s="253"/>
      <c r="AV18" s="254"/>
    </row>
    <row r="19" spans="2:48" ht="24.75" customHeight="1">
      <c r="B19" s="193"/>
      <c r="C19" s="194"/>
      <c r="D19" s="194"/>
      <c r="E19" s="194"/>
      <c r="F19" s="194"/>
      <c r="G19" s="261"/>
      <c r="H19" s="257" t="s">
        <v>112</v>
      </c>
      <c r="I19" s="258"/>
      <c r="J19" s="258"/>
      <c r="K19" s="258"/>
      <c r="L19" s="258"/>
      <c r="M19" s="258"/>
      <c r="N19" s="259"/>
      <c r="O19" s="244" t="s">
        <v>12</v>
      </c>
      <c r="P19" s="245"/>
      <c r="Q19" s="245"/>
      <c r="R19" s="245"/>
      <c r="S19" s="306" t="e">
        <f>IF(VLOOKUP($AY$2,Data,19,FALSE)=0,"-",VLOOKUP($AY$2,Data,19,FALSE))</f>
        <v>#REF!</v>
      </c>
      <c r="T19" s="306"/>
      <c r="U19" s="306"/>
      <c r="V19" s="306"/>
      <c r="W19" s="306"/>
      <c r="X19" s="306"/>
      <c r="Y19" s="306"/>
      <c r="Z19" s="306"/>
      <c r="AA19" s="306"/>
      <c r="AB19" s="255" t="s">
        <v>31</v>
      </c>
      <c r="AC19" s="255"/>
      <c r="AD19" s="255"/>
      <c r="AE19" s="256"/>
      <c r="AF19" s="244" t="s">
        <v>13</v>
      </c>
      <c r="AG19" s="245"/>
      <c r="AH19" s="245"/>
      <c r="AI19" s="245"/>
      <c r="AJ19" s="306" t="e">
        <f>IF(VLOOKUP($AY$2,Data,14,FALSE)=0,"-",VLOOKUP($AY$2,Data,14,FALSE))</f>
        <v>#REF!</v>
      </c>
      <c r="AK19" s="306"/>
      <c r="AL19" s="306"/>
      <c r="AM19" s="306"/>
      <c r="AN19" s="306"/>
      <c r="AO19" s="306"/>
      <c r="AP19" s="306"/>
      <c r="AQ19" s="306"/>
      <c r="AR19" s="306"/>
      <c r="AS19" s="255" t="s">
        <v>32</v>
      </c>
      <c r="AT19" s="255"/>
      <c r="AU19" s="255"/>
      <c r="AV19" s="256"/>
    </row>
    <row r="20" spans="2:48" ht="24.75" customHeight="1">
      <c r="B20" s="179"/>
      <c r="C20" s="180"/>
      <c r="D20" s="180"/>
      <c r="E20" s="180"/>
      <c r="F20" s="180"/>
      <c r="G20" s="262"/>
      <c r="H20" s="219" t="s">
        <v>113</v>
      </c>
      <c r="I20" s="220"/>
      <c r="J20" s="220"/>
      <c r="K20" s="220"/>
      <c r="L20" s="220"/>
      <c r="M20" s="220"/>
      <c r="N20" s="221"/>
      <c r="O20" s="222" t="s">
        <v>12</v>
      </c>
      <c r="P20" s="223"/>
      <c r="Q20" s="223"/>
      <c r="R20" s="223"/>
      <c r="S20" s="240" t="e">
        <f>IF(VLOOKUP($AY$2,Data,20,FALSE)=0,"-",VLOOKUP($AY$2,Data,20,FALSE))</f>
        <v>#REF!</v>
      </c>
      <c r="T20" s="240"/>
      <c r="U20" s="240"/>
      <c r="V20" s="240"/>
      <c r="W20" s="240"/>
      <c r="X20" s="240"/>
      <c r="Y20" s="240"/>
      <c r="Z20" s="240"/>
      <c r="AA20" s="240"/>
      <c r="AB20" s="241" t="s">
        <v>31</v>
      </c>
      <c r="AC20" s="241"/>
      <c r="AD20" s="241"/>
      <c r="AE20" s="242"/>
      <c r="AF20" s="222" t="s">
        <v>13</v>
      </c>
      <c r="AG20" s="223"/>
      <c r="AH20" s="223"/>
      <c r="AI20" s="223"/>
      <c r="AJ20" s="240" t="e">
        <f>IF(VLOOKUP($AY$2,Data,15,FALSE)=0,"-",VLOOKUP($AY$2,Data,15,FALSE))</f>
        <v>#REF!</v>
      </c>
      <c r="AK20" s="240"/>
      <c r="AL20" s="240"/>
      <c r="AM20" s="240"/>
      <c r="AN20" s="240"/>
      <c r="AO20" s="240"/>
      <c r="AP20" s="240"/>
      <c r="AQ20" s="240"/>
      <c r="AR20" s="240"/>
      <c r="AS20" s="241" t="s">
        <v>32</v>
      </c>
      <c r="AT20" s="241"/>
      <c r="AU20" s="241"/>
      <c r="AV20" s="242"/>
    </row>
    <row r="21" spans="2:48" ht="24.75" customHeight="1">
      <c r="B21" s="176" t="s">
        <v>10</v>
      </c>
      <c r="C21" s="224"/>
      <c r="D21" s="224"/>
      <c r="E21" s="224"/>
      <c r="F21" s="224"/>
      <c r="G21" s="251"/>
      <c r="H21" s="237" t="s">
        <v>5</v>
      </c>
      <c r="I21" s="238"/>
      <c r="J21" s="238"/>
      <c r="K21" s="238"/>
      <c r="L21" s="238"/>
      <c r="M21" s="238"/>
      <c r="N21" s="239"/>
      <c r="O21" s="168" t="s">
        <v>12</v>
      </c>
      <c r="P21" s="169"/>
      <c r="Q21" s="169"/>
      <c r="R21" s="169"/>
      <c r="S21" s="249" t="e">
        <f>IF(VLOOKUP($AY$2,Data,24,FALSE)=0,"-",VLOOKUP($AY$2,Data,24,FALSE))</f>
        <v>#REF!</v>
      </c>
      <c r="T21" s="249"/>
      <c r="U21" s="249"/>
      <c r="V21" s="249"/>
      <c r="W21" s="249"/>
      <c r="X21" s="249"/>
      <c r="Y21" s="249"/>
      <c r="Z21" s="249"/>
      <c r="AA21" s="249"/>
      <c r="AB21" s="247" t="s">
        <v>29</v>
      </c>
      <c r="AC21" s="247"/>
      <c r="AD21" s="247"/>
      <c r="AE21" s="248"/>
      <c r="AF21" s="168" t="s">
        <v>13</v>
      </c>
      <c r="AG21" s="169"/>
      <c r="AH21" s="169"/>
      <c r="AI21" s="169"/>
      <c r="AJ21" s="249" t="e">
        <f>IF(VLOOKUP($AY$2,Data,21,FALSE)=0,"-",VLOOKUP($AY$2,Data,21,FALSE))</f>
        <v>#REF!</v>
      </c>
      <c r="AK21" s="249"/>
      <c r="AL21" s="249"/>
      <c r="AM21" s="249"/>
      <c r="AN21" s="249"/>
      <c r="AO21" s="249"/>
      <c r="AP21" s="249"/>
      <c r="AQ21" s="249"/>
      <c r="AR21" s="249"/>
      <c r="AS21" s="247" t="s">
        <v>30</v>
      </c>
      <c r="AT21" s="247"/>
      <c r="AU21" s="247"/>
      <c r="AV21" s="248"/>
    </row>
    <row r="22" spans="2:48" ht="24.75" customHeight="1">
      <c r="B22" s="225"/>
      <c r="C22" s="226"/>
      <c r="D22" s="226"/>
      <c r="E22" s="226"/>
      <c r="F22" s="226"/>
      <c r="G22" s="252"/>
      <c r="H22" s="229" t="s">
        <v>112</v>
      </c>
      <c r="I22" s="230"/>
      <c r="J22" s="230"/>
      <c r="K22" s="230"/>
      <c r="L22" s="230"/>
      <c r="M22" s="230"/>
      <c r="N22" s="231"/>
      <c r="O22" s="232" t="s">
        <v>12</v>
      </c>
      <c r="P22" s="233"/>
      <c r="Q22" s="233"/>
      <c r="R22" s="233"/>
      <c r="S22" s="234" t="e">
        <f>IF(VLOOKUP($AY$2,Data,25,FALSE)=0,"-",VLOOKUP($AY$2,Data,25,FALSE))</f>
        <v>#REF!</v>
      </c>
      <c r="T22" s="234"/>
      <c r="U22" s="234"/>
      <c r="V22" s="234"/>
      <c r="W22" s="234"/>
      <c r="X22" s="234"/>
      <c r="Y22" s="234"/>
      <c r="Z22" s="234"/>
      <c r="AA22" s="234"/>
      <c r="AB22" s="235" t="s">
        <v>31</v>
      </c>
      <c r="AC22" s="235"/>
      <c r="AD22" s="235"/>
      <c r="AE22" s="236"/>
      <c r="AF22" s="232" t="s">
        <v>13</v>
      </c>
      <c r="AG22" s="233"/>
      <c r="AH22" s="233"/>
      <c r="AI22" s="233"/>
      <c r="AJ22" s="234" t="e">
        <f>IF(VLOOKUP($AY$2,Data,22,FALSE)=0,"-",VLOOKUP($AY$2,Data,22,FALSE))</f>
        <v>#REF!</v>
      </c>
      <c r="AK22" s="234"/>
      <c r="AL22" s="234"/>
      <c r="AM22" s="234"/>
      <c r="AN22" s="234"/>
      <c r="AO22" s="234"/>
      <c r="AP22" s="234"/>
      <c r="AQ22" s="234"/>
      <c r="AR22" s="234"/>
      <c r="AS22" s="235" t="s">
        <v>32</v>
      </c>
      <c r="AT22" s="235"/>
      <c r="AU22" s="235"/>
      <c r="AV22" s="236"/>
    </row>
    <row r="23" spans="2:48" ht="24.75" customHeight="1">
      <c r="B23" s="225"/>
      <c r="C23" s="226"/>
      <c r="D23" s="226"/>
      <c r="E23" s="226"/>
      <c r="F23" s="226"/>
      <c r="G23" s="252"/>
      <c r="H23" s="219" t="s">
        <v>113</v>
      </c>
      <c r="I23" s="220"/>
      <c r="J23" s="220"/>
      <c r="K23" s="220"/>
      <c r="L23" s="220"/>
      <c r="M23" s="220"/>
      <c r="N23" s="221"/>
      <c r="O23" s="222" t="s">
        <v>12</v>
      </c>
      <c r="P23" s="223"/>
      <c r="Q23" s="223"/>
      <c r="R23" s="223"/>
      <c r="S23" s="240" t="e">
        <f>IF(VLOOKUP($AY$2,Data,26,FALSE)=0,"-",VLOOKUP($AY$2,Data,26,FALSE))</f>
        <v>#REF!</v>
      </c>
      <c r="T23" s="240"/>
      <c r="U23" s="240"/>
      <c r="V23" s="240"/>
      <c r="W23" s="240"/>
      <c r="X23" s="240"/>
      <c r="Y23" s="240"/>
      <c r="Z23" s="240"/>
      <c r="AA23" s="240"/>
      <c r="AB23" s="241" t="s">
        <v>31</v>
      </c>
      <c r="AC23" s="241"/>
      <c r="AD23" s="241"/>
      <c r="AE23" s="242"/>
      <c r="AF23" s="222" t="s">
        <v>13</v>
      </c>
      <c r="AG23" s="223"/>
      <c r="AH23" s="223"/>
      <c r="AI23" s="223"/>
      <c r="AJ23" s="240" t="e">
        <f>IF(VLOOKUP($AY$2,Data,23,FALSE)=0,"-",VLOOKUP($AY$2,Data,23,FALSE))</f>
        <v>#REF!</v>
      </c>
      <c r="AK23" s="240"/>
      <c r="AL23" s="240"/>
      <c r="AM23" s="240"/>
      <c r="AN23" s="240"/>
      <c r="AO23" s="240"/>
      <c r="AP23" s="240"/>
      <c r="AQ23" s="240"/>
      <c r="AR23" s="240"/>
      <c r="AS23" s="241" t="s">
        <v>32</v>
      </c>
      <c r="AT23" s="241"/>
      <c r="AU23" s="241"/>
      <c r="AV23" s="242"/>
    </row>
    <row r="24" spans="2:48" ht="24.75" customHeight="1">
      <c r="B24" s="176" t="s">
        <v>11</v>
      </c>
      <c r="C24" s="224"/>
      <c r="D24" s="224"/>
      <c r="E24" s="224"/>
      <c r="F24" s="224"/>
      <c r="G24" s="224"/>
      <c r="H24" s="237" t="s">
        <v>5</v>
      </c>
      <c r="I24" s="238"/>
      <c r="J24" s="238"/>
      <c r="K24" s="238"/>
      <c r="L24" s="238"/>
      <c r="M24" s="238"/>
      <c r="N24" s="239"/>
      <c r="O24" s="168" t="s">
        <v>12</v>
      </c>
      <c r="P24" s="169"/>
      <c r="Q24" s="169"/>
      <c r="R24" s="169"/>
      <c r="S24" s="249" t="e">
        <f>IF(VLOOKUP($AY$2,Data,30,FALSE)=0,"-",VLOOKUP($AY$2,Data,30,FALSE))</f>
        <v>#REF!</v>
      </c>
      <c r="T24" s="249"/>
      <c r="U24" s="249"/>
      <c r="V24" s="249"/>
      <c r="W24" s="249"/>
      <c r="X24" s="249"/>
      <c r="Y24" s="249"/>
      <c r="Z24" s="249"/>
      <c r="AA24" s="249"/>
      <c r="AB24" s="247" t="s">
        <v>29</v>
      </c>
      <c r="AC24" s="247"/>
      <c r="AD24" s="247"/>
      <c r="AE24" s="248"/>
      <c r="AF24" s="168" t="s">
        <v>13</v>
      </c>
      <c r="AG24" s="169"/>
      <c r="AH24" s="169"/>
      <c r="AI24" s="169"/>
      <c r="AJ24" s="249" t="e">
        <f>IF(VLOOKUP($AY$2,Data,27,FALSE)=0,"-",VLOOKUP($AY$2,Data,27,FALSE))</f>
        <v>#REF!</v>
      </c>
      <c r="AK24" s="249"/>
      <c r="AL24" s="249"/>
      <c r="AM24" s="249"/>
      <c r="AN24" s="249"/>
      <c r="AO24" s="249"/>
      <c r="AP24" s="249"/>
      <c r="AQ24" s="249"/>
      <c r="AR24" s="249"/>
      <c r="AS24" s="247" t="s">
        <v>30</v>
      </c>
      <c r="AT24" s="247"/>
      <c r="AU24" s="247"/>
      <c r="AV24" s="248"/>
    </row>
    <row r="25" spans="2:48" ht="24.75" customHeight="1">
      <c r="B25" s="225"/>
      <c r="C25" s="226"/>
      <c r="D25" s="226"/>
      <c r="E25" s="226"/>
      <c r="F25" s="226"/>
      <c r="G25" s="226"/>
      <c r="H25" s="229" t="s">
        <v>112</v>
      </c>
      <c r="I25" s="230"/>
      <c r="J25" s="230"/>
      <c r="K25" s="230"/>
      <c r="L25" s="230"/>
      <c r="M25" s="230"/>
      <c r="N25" s="231"/>
      <c r="O25" s="232" t="s">
        <v>12</v>
      </c>
      <c r="P25" s="233"/>
      <c r="Q25" s="233"/>
      <c r="R25" s="233"/>
      <c r="S25" s="234" t="e">
        <f>IF(VLOOKUP($AY$2,Data,31,FALSE)=0,"-",VLOOKUP($AY$2,Data,31,FALSE))</f>
        <v>#REF!</v>
      </c>
      <c r="T25" s="234"/>
      <c r="U25" s="234"/>
      <c r="V25" s="234"/>
      <c r="W25" s="234"/>
      <c r="X25" s="234"/>
      <c r="Y25" s="234"/>
      <c r="Z25" s="234"/>
      <c r="AA25" s="234"/>
      <c r="AB25" s="235" t="s">
        <v>31</v>
      </c>
      <c r="AC25" s="235"/>
      <c r="AD25" s="235"/>
      <c r="AE25" s="236"/>
      <c r="AF25" s="232" t="s">
        <v>13</v>
      </c>
      <c r="AG25" s="233"/>
      <c r="AH25" s="233"/>
      <c r="AI25" s="233"/>
      <c r="AJ25" s="234" t="e">
        <f>IF(VLOOKUP($AY$2,Data,28,FALSE)=0,"-",VLOOKUP($AY$2,Data,28,FALSE))</f>
        <v>#REF!</v>
      </c>
      <c r="AK25" s="234"/>
      <c r="AL25" s="234"/>
      <c r="AM25" s="234"/>
      <c r="AN25" s="234"/>
      <c r="AO25" s="234"/>
      <c r="AP25" s="234"/>
      <c r="AQ25" s="234"/>
      <c r="AR25" s="234"/>
      <c r="AS25" s="235" t="s">
        <v>32</v>
      </c>
      <c r="AT25" s="235"/>
      <c r="AU25" s="235"/>
      <c r="AV25" s="236"/>
    </row>
    <row r="26" spans="2:48" ht="24.75" customHeight="1">
      <c r="B26" s="227"/>
      <c r="C26" s="228"/>
      <c r="D26" s="228"/>
      <c r="E26" s="228"/>
      <c r="F26" s="228"/>
      <c r="G26" s="228"/>
      <c r="H26" s="219" t="s">
        <v>113</v>
      </c>
      <c r="I26" s="220"/>
      <c r="J26" s="220"/>
      <c r="K26" s="220"/>
      <c r="L26" s="220"/>
      <c r="M26" s="220"/>
      <c r="N26" s="221"/>
      <c r="O26" s="222" t="s">
        <v>12</v>
      </c>
      <c r="P26" s="223"/>
      <c r="Q26" s="223"/>
      <c r="R26" s="223"/>
      <c r="S26" s="240" t="e">
        <f>IF(VLOOKUP($AY$2,Data,32,FALSE)=0,"-",VLOOKUP($AY$2,Data,32,FALSE))</f>
        <v>#REF!</v>
      </c>
      <c r="T26" s="240"/>
      <c r="U26" s="240"/>
      <c r="V26" s="240"/>
      <c r="W26" s="240"/>
      <c r="X26" s="240"/>
      <c r="Y26" s="240"/>
      <c r="Z26" s="240"/>
      <c r="AA26" s="240"/>
      <c r="AB26" s="241" t="s">
        <v>31</v>
      </c>
      <c r="AC26" s="241"/>
      <c r="AD26" s="241"/>
      <c r="AE26" s="242"/>
      <c r="AF26" s="222" t="s">
        <v>13</v>
      </c>
      <c r="AG26" s="223"/>
      <c r="AH26" s="223"/>
      <c r="AI26" s="223"/>
      <c r="AJ26" s="240" t="e">
        <f>IF(VLOOKUP($AY$2,Data,29,FALSE)=0,"-",VLOOKUP($AY$2,Data,29,FALSE))</f>
        <v>#REF!</v>
      </c>
      <c r="AK26" s="240"/>
      <c r="AL26" s="240"/>
      <c r="AM26" s="240"/>
      <c r="AN26" s="240"/>
      <c r="AO26" s="240"/>
      <c r="AP26" s="240"/>
      <c r="AQ26" s="240"/>
      <c r="AR26" s="240"/>
      <c r="AS26" s="241" t="s">
        <v>32</v>
      </c>
      <c r="AT26" s="241"/>
      <c r="AU26" s="241"/>
      <c r="AV26" s="242"/>
    </row>
    <row r="27" spans="2:48" ht="24.75" customHeight="1">
      <c r="B27" s="210" t="s">
        <v>7</v>
      </c>
      <c r="C27" s="211"/>
      <c r="D27" s="211"/>
      <c r="E27" s="211"/>
      <c r="F27" s="211"/>
      <c r="G27" s="211"/>
      <c r="H27" s="211"/>
      <c r="I27" s="211"/>
      <c r="J27" s="211"/>
      <c r="K27" s="211"/>
      <c r="L27" s="211"/>
      <c r="M27" s="211"/>
      <c r="N27" s="212"/>
      <c r="O27" s="216" t="s">
        <v>12</v>
      </c>
      <c r="P27" s="217"/>
      <c r="Q27" s="217"/>
      <c r="R27" s="217"/>
      <c r="S27" s="218" t="e">
        <f>IF(VLOOKUP($AY$2,Data,34,FALSE)=0,"-",VLOOKUP($AY$2,Data,34,FALSE))</f>
        <v>#REF!</v>
      </c>
      <c r="T27" s="218"/>
      <c r="U27" s="218"/>
      <c r="V27" s="218"/>
      <c r="W27" s="218"/>
      <c r="X27" s="218"/>
      <c r="Y27" s="218"/>
      <c r="Z27" s="218"/>
      <c r="AA27" s="218"/>
      <c r="AB27" s="214" t="s">
        <v>29</v>
      </c>
      <c r="AC27" s="214"/>
      <c r="AD27" s="214"/>
      <c r="AE27" s="215"/>
      <c r="AF27" s="216" t="s">
        <v>13</v>
      </c>
      <c r="AG27" s="217"/>
      <c r="AH27" s="217"/>
      <c r="AI27" s="217"/>
      <c r="AJ27" s="218" t="e">
        <f>IF(VLOOKUP($AY$2,Data,33,FALSE)=0,"-",VLOOKUP($AY$2,Data,33,FALSE))</f>
        <v>#REF!</v>
      </c>
      <c r="AK27" s="218"/>
      <c r="AL27" s="218"/>
      <c r="AM27" s="218"/>
      <c r="AN27" s="218"/>
      <c r="AO27" s="218"/>
      <c r="AP27" s="218"/>
      <c r="AQ27" s="218"/>
      <c r="AR27" s="218"/>
      <c r="AS27" s="214" t="s">
        <v>30</v>
      </c>
      <c r="AT27" s="214"/>
      <c r="AU27" s="214"/>
      <c r="AV27" s="215"/>
    </row>
    <row r="28" spans="2:48" ht="24.75" customHeight="1">
      <c r="B28" s="210" t="s">
        <v>14</v>
      </c>
      <c r="C28" s="211"/>
      <c r="D28" s="211"/>
      <c r="E28" s="211"/>
      <c r="F28" s="211"/>
      <c r="G28" s="211"/>
      <c r="H28" s="211"/>
      <c r="I28" s="211"/>
      <c r="J28" s="211"/>
      <c r="K28" s="211"/>
      <c r="L28" s="211"/>
      <c r="M28" s="211"/>
      <c r="N28" s="212"/>
      <c r="O28" s="216" t="s">
        <v>12</v>
      </c>
      <c r="P28" s="217"/>
      <c r="Q28" s="217"/>
      <c r="R28" s="217"/>
      <c r="S28" s="218" t="e">
        <f>IF(VLOOKUP($AY$2,Data,38,FALSE)=0,"-",VLOOKUP($AY$2,Data,38,FALSE))</f>
        <v>#REF!</v>
      </c>
      <c r="T28" s="218"/>
      <c r="U28" s="218"/>
      <c r="V28" s="218"/>
      <c r="W28" s="218"/>
      <c r="X28" s="218"/>
      <c r="Y28" s="218"/>
      <c r="Z28" s="218"/>
      <c r="AA28" s="218"/>
      <c r="AB28" s="214" t="s">
        <v>33</v>
      </c>
      <c r="AC28" s="214"/>
      <c r="AD28" s="214"/>
      <c r="AE28" s="215"/>
      <c r="AF28" s="216" t="s">
        <v>13</v>
      </c>
      <c r="AG28" s="217"/>
      <c r="AH28" s="217"/>
      <c r="AI28" s="217"/>
      <c r="AJ28" s="218" t="e">
        <f>IF(VLOOKUP($AY$2,Data,35,FALSE)=0,"-",VLOOKUP($AY$2,Data,35,FALSE))</f>
        <v>#REF!</v>
      </c>
      <c r="AK28" s="218"/>
      <c r="AL28" s="218"/>
      <c r="AM28" s="218"/>
      <c r="AN28" s="218"/>
      <c r="AO28" s="218"/>
      <c r="AP28" s="218"/>
      <c r="AQ28" s="218"/>
      <c r="AR28" s="218"/>
      <c r="AS28" s="214" t="s">
        <v>34</v>
      </c>
      <c r="AT28" s="214"/>
      <c r="AU28" s="214"/>
      <c r="AV28" s="215"/>
    </row>
    <row r="29" spans="2:48" ht="24.75" customHeight="1">
      <c r="B29" s="210" t="s">
        <v>15</v>
      </c>
      <c r="C29" s="211"/>
      <c r="D29" s="211"/>
      <c r="E29" s="211"/>
      <c r="F29" s="211"/>
      <c r="G29" s="211"/>
      <c r="H29" s="211"/>
      <c r="I29" s="211"/>
      <c r="J29" s="211"/>
      <c r="K29" s="211"/>
      <c r="L29" s="211"/>
      <c r="M29" s="211"/>
      <c r="N29" s="212"/>
      <c r="O29" s="216" t="s">
        <v>12</v>
      </c>
      <c r="P29" s="217"/>
      <c r="Q29" s="217"/>
      <c r="R29" s="217"/>
      <c r="S29" s="218" t="e">
        <f>IF(VLOOKUP($AY$2,Data,39,FALSE)=0,"-",VLOOKUP($AY$2,Data,39,FALSE))</f>
        <v>#REF!</v>
      </c>
      <c r="T29" s="218"/>
      <c r="U29" s="218"/>
      <c r="V29" s="218"/>
      <c r="W29" s="218"/>
      <c r="X29" s="218"/>
      <c r="Y29" s="218"/>
      <c r="Z29" s="218"/>
      <c r="AA29" s="218"/>
      <c r="AB29" s="214" t="s">
        <v>29</v>
      </c>
      <c r="AC29" s="214"/>
      <c r="AD29" s="214"/>
      <c r="AE29" s="215"/>
      <c r="AF29" s="216" t="s">
        <v>13</v>
      </c>
      <c r="AG29" s="217"/>
      <c r="AH29" s="217"/>
      <c r="AI29" s="217"/>
      <c r="AJ29" s="218" t="e">
        <f>IF(VLOOKUP($AY$2,Data,36,FALSE)=0,"-",VLOOKUP($AY$2,Data,36,FALSE))</f>
        <v>#REF!</v>
      </c>
      <c r="AK29" s="218"/>
      <c r="AL29" s="218"/>
      <c r="AM29" s="218"/>
      <c r="AN29" s="218"/>
      <c r="AO29" s="218"/>
      <c r="AP29" s="218"/>
      <c r="AQ29" s="218"/>
      <c r="AR29" s="218"/>
      <c r="AS29" s="214" t="s">
        <v>30</v>
      </c>
      <c r="AT29" s="214"/>
      <c r="AU29" s="214"/>
      <c r="AV29" s="215"/>
    </row>
    <row r="30" spans="2:48" ht="24.75" customHeight="1">
      <c r="B30" s="199" t="s">
        <v>18</v>
      </c>
      <c r="C30" s="200"/>
      <c r="D30" s="200"/>
      <c r="E30" s="200"/>
      <c r="F30" s="200"/>
      <c r="G30" s="200"/>
      <c r="H30" s="200"/>
      <c r="I30" s="200"/>
      <c r="J30" s="200"/>
      <c r="K30" s="200"/>
      <c r="L30" s="200"/>
      <c r="M30" s="200"/>
      <c r="N30" s="201"/>
      <c r="O30" s="168" t="s">
        <v>12</v>
      </c>
      <c r="P30" s="169"/>
      <c r="Q30" s="169"/>
      <c r="R30" s="169"/>
      <c r="S30" s="249" t="e">
        <f>IF(VLOOKUP($AY$2,Data,40,FALSE)=0,"-",VLOOKUP($AY$2,Data,40,FALSE))</f>
        <v>#REF!</v>
      </c>
      <c r="T30" s="249"/>
      <c r="U30" s="249"/>
      <c r="V30" s="249"/>
      <c r="W30" s="249"/>
      <c r="X30" s="249"/>
      <c r="Y30" s="249"/>
      <c r="Z30" s="249"/>
      <c r="AA30" s="249"/>
      <c r="AB30" s="166" t="s">
        <v>29</v>
      </c>
      <c r="AC30" s="166"/>
      <c r="AD30" s="166"/>
      <c r="AE30" s="167"/>
      <c r="AF30" s="168" t="s">
        <v>13</v>
      </c>
      <c r="AG30" s="169"/>
      <c r="AH30" s="169"/>
      <c r="AI30" s="169"/>
      <c r="AJ30" s="249" t="e">
        <f>IF(VLOOKUP($AY$2,Data,37,FALSE)=0,"-",VLOOKUP($AY$2,Data,37,FALSE))</f>
        <v>#REF!</v>
      </c>
      <c r="AK30" s="249"/>
      <c r="AL30" s="249"/>
      <c r="AM30" s="249"/>
      <c r="AN30" s="249"/>
      <c r="AO30" s="249"/>
      <c r="AP30" s="249"/>
      <c r="AQ30" s="249"/>
      <c r="AR30" s="249"/>
      <c r="AS30" s="166" t="s">
        <v>30</v>
      </c>
      <c r="AT30" s="166"/>
      <c r="AU30" s="166"/>
      <c r="AV30" s="167"/>
    </row>
    <row r="31" spans="2:48" ht="33.75" customHeight="1">
      <c r="B31" s="199" t="s">
        <v>16</v>
      </c>
      <c r="C31" s="200"/>
      <c r="D31" s="200"/>
      <c r="E31" s="200"/>
      <c r="F31" s="200"/>
      <c r="G31" s="200"/>
      <c r="H31" s="200"/>
      <c r="I31" s="200"/>
      <c r="J31" s="200"/>
      <c r="K31" s="200"/>
      <c r="L31" s="200"/>
      <c r="M31" s="200"/>
      <c r="N31" s="201"/>
      <c r="O31" s="310" t="e">
        <f>IF(VLOOKUP($AY$2,Data,41,FALSE)=0,"-",VLOOKUP($AY$2,Data,41,FALSE))</f>
        <v>#REF!</v>
      </c>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c r="AP31" s="311"/>
      <c r="AQ31" s="311"/>
      <c r="AR31" s="311"/>
      <c r="AS31" s="311"/>
      <c r="AT31" s="311"/>
      <c r="AU31" s="311"/>
      <c r="AV31" s="312"/>
    </row>
    <row r="32" spans="2:48" ht="21.75" customHeight="1">
      <c r="B32" s="210" t="s">
        <v>8</v>
      </c>
      <c r="C32" s="211"/>
      <c r="D32" s="211"/>
      <c r="E32" s="211"/>
      <c r="F32" s="211"/>
      <c r="G32" s="211"/>
      <c r="H32" s="211"/>
      <c r="I32" s="211"/>
      <c r="J32" s="211"/>
      <c r="K32" s="211"/>
      <c r="L32" s="211"/>
      <c r="M32" s="211"/>
      <c r="N32" s="212"/>
      <c r="O32" s="310" t="e">
        <f>IF(VLOOKUP($AY$2,Data,42,FALSE)=0,"-",VLOOKUP($AY$2,Data,42,FALSE))</f>
        <v>#REF!</v>
      </c>
      <c r="P32" s="311"/>
      <c r="Q32" s="311"/>
      <c r="R32" s="311"/>
      <c r="S32" s="311"/>
      <c r="T32" s="311"/>
      <c r="U32" s="311"/>
      <c r="V32" s="311"/>
      <c r="W32" s="311"/>
      <c r="X32" s="311"/>
      <c r="Y32" s="311"/>
      <c r="Z32" s="311"/>
      <c r="AA32" s="311"/>
      <c r="AB32" s="311"/>
      <c r="AC32" s="311"/>
      <c r="AD32" s="311"/>
      <c r="AE32" s="311"/>
      <c r="AF32" s="311"/>
      <c r="AG32" s="311"/>
      <c r="AH32" s="311"/>
      <c r="AI32" s="311"/>
      <c r="AJ32" s="311"/>
      <c r="AK32" s="311"/>
      <c r="AL32" s="311"/>
      <c r="AM32" s="311"/>
      <c r="AN32" s="311"/>
      <c r="AO32" s="311"/>
      <c r="AP32" s="311"/>
      <c r="AQ32" s="311"/>
      <c r="AR32" s="311"/>
      <c r="AS32" s="311"/>
      <c r="AT32" s="311"/>
      <c r="AU32" s="311"/>
      <c r="AV32" s="312"/>
    </row>
    <row r="33" spans="2:48" ht="18.600000000000001" customHeight="1">
      <c r="B33" s="176" t="s">
        <v>2</v>
      </c>
      <c r="C33" s="202"/>
      <c r="D33" s="202"/>
      <c r="E33" s="202"/>
      <c r="F33" s="202"/>
      <c r="G33" s="202"/>
      <c r="H33" s="202"/>
      <c r="I33" s="202"/>
      <c r="J33" s="202"/>
      <c r="K33" s="202"/>
      <c r="L33" s="202"/>
      <c r="M33" s="202"/>
      <c r="N33" s="203"/>
      <c r="O33" s="182" t="s">
        <v>27</v>
      </c>
      <c r="P33" s="183"/>
      <c r="Q33" s="183"/>
      <c r="R33" s="183"/>
      <c r="S33" s="183"/>
      <c r="T33" s="183"/>
      <c r="U33" s="183"/>
      <c r="V33" s="184"/>
      <c r="W33" s="319" t="e">
        <f>VLOOKUP($AY$2,Data,43,FALSE)</f>
        <v>#REF!</v>
      </c>
      <c r="X33" s="320"/>
      <c r="Y33" s="320"/>
      <c r="Z33" s="320"/>
      <c r="AA33" s="320"/>
      <c r="AB33" s="320"/>
      <c r="AC33" s="320"/>
      <c r="AD33" s="320"/>
      <c r="AE33" s="321"/>
      <c r="AF33" s="185" t="s">
        <v>28</v>
      </c>
      <c r="AG33" s="183"/>
      <c r="AH33" s="183"/>
      <c r="AI33" s="183"/>
      <c r="AJ33" s="183"/>
      <c r="AK33" s="183"/>
      <c r="AL33" s="183"/>
      <c r="AM33" s="184"/>
      <c r="AN33" s="319" t="e">
        <f>VLOOKUP($AY$2,Data,44,FALSE)</f>
        <v>#REF!</v>
      </c>
      <c r="AO33" s="320"/>
      <c r="AP33" s="320"/>
      <c r="AQ33" s="320"/>
      <c r="AR33" s="320"/>
      <c r="AS33" s="320"/>
      <c r="AT33" s="320"/>
      <c r="AU33" s="320"/>
      <c r="AV33" s="322"/>
    </row>
    <row r="34" spans="2:48" ht="18.600000000000001" customHeight="1">
      <c r="B34" s="204"/>
      <c r="C34" s="205"/>
      <c r="D34" s="205"/>
      <c r="E34" s="205"/>
      <c r="F34" s="205"/>
      <c r="G34" s="205"/>
      <c r="H34" s="205"/>
      <c r="I34" s="205"/>
      <c r="J34" s="205"/>
      <c r="K34" s="205"/>
      <c r="L34" s="205"/>
      <c r="M34" s="205"/>
      <c r="N34" s="206"/>
      <c r="O34" s="186" t="s">
        <v>0</v>
      </c>
      <c r="P34" s="187"/>
      <c r="Q34" s="187"/>
      <c r="R34" s="187"/>
      <c r="S34" s="187"/>
      <c r="T34" s="187"/>
      <c r="U34" s="187"/>
      <c r="V34" s="188"/>
      <c r="W34" s="313" t="e">
        <f>VLOOKUP($AY$2,Data,45,FALSE)</f>
        <v>#REF!</v>
      </c>
      <c r="X34" s="314"/>
      <c r="Y34" s="314"/>
      <c r="Z34" s="314"/>
      <c r="AA34" s="314"/>
      <c r="AB34" s="314"/>
      <c r="AC34" s="314"/>
      <c r="AD34" s="314"/>
      <c r="AE34" s="314"/>
      <c r="AF34" s="314"/>
      <c r="AG34" s="314"/>
      <c r="AH34" s="314"/>
      <c r="AI34" s="314"/>
      <c r="AJ34" s="314"/>
      <c r="AK34" s="314"/>
      <c r="AL34" s="314"/>
      <c r="AM34" s="314"/>
      <c r="AN34" s="314"/>
      <c r="AO34" s="314"/>
      <c r="AP34" s="314"/>
      <c r="AQ34" s="314"/>
      <c r="AR34" s="314"/>
      <c r="AS34" s="314"/>
      <c r="AT34" s="314"/>
      <c r="AU34" s="314"/>
      <c r="AV34" s="315"/>
    </row>
    <row r="35" spans="2:48" ht="18.600000000000001" customHeight="1">
      <c r="B35" s="176" t="s">
        <v>3</v>
      </c>
      <c r="C35" s="177"/>
      <c r="D35" s="177"/>
      <c r="E35" s="177"/>
      <c r="F35" s="177"/>
      <c r="G35" s="177"/>
      <c r="H35" s="177"/>
      <c r="I35" s="177"/>
      <c r="J35" s="177"/>
      <c r="K35" s="177"/>
      <c r="L35" s="177"/>
      <c r="M35" s="177"/>
      <c r="N35" s="178"/>
      <c r="O35" s="182" t="s">
        <v>27</v>
      </c>
      <c r="P35" s="183"/>
      <c r="Q35" s="183"/>
      <c r="R35" s="183"/>
      <c r="S35" s="183"/>
      <c r="T35" s="183"/>
      <c r="U35" s="183"/>
      <c r="V35" s="184"/>
      <c r="W35" s="319" t="e">
        <f>VLOOKUP($AY$2,Data,46,FALSE)</f>
        <v>#REF!</v>
      </c>
      <c r="X35" s="320"/>
      <c r="Y35" s="320"/>
      <c r="Z35" s="320"/>
      <c r="AA35" s="320"/>
      <c r="AB35" s="320"/>
      <c r="AC35" s="320"/>
      <c r="AD35" s="320"/>
      <c r="AE35" s="321"/>
      <c r="AF35" s="185" t="s">
        <v>28</v>
      </c>
      <c r="AG35" s="183"/>
      <c r="AH35" s="183"/>
      <c r="AI35" s="183"/>
      <c r="AJ35" s="183"/>
      <c r="AK35" s="183"/>
      <c r="AL35" s="183"/>
      <c r="AM35" s="184"/>
      <c r="AN35" s="319" t="e">
        <f>VLOOKUP($AY$2,Data,47,FALSE)</f>
        <v>#REF!</v>
      </c>
      <c r="AO35" s="320"/>
      <c r="AP35" s="320"/>
      <c r="AQ35" s="320"/>
      <c r="AR35" s="320"/>
      <c r="AS35" s="320"/>
      <c r="AT35" s="320"/>
      <c r="AU35" s="320"/>
      <c r="AV35" s="322"/>
    </row>
    <row r="36" spans="2:48" ht="18.600000000000001" customHeight="1">
      <c r="B36" s="179"/>
      <c r="C36" s="180"/>
      <c r="D36" s="180"/>
      <c r="E36" s="180"/>
      <c r="F36" s="180"/>
      <c r="G36" s="180"/>
      <c r="H36" s="180"/>
      <c r="I36" s="180"/>
      <c r="J36" s="180"/>
      <c r="K36" s="180"/>
      <c r="L36" s="180"/>
      <c r="M36" s="180"/>
      <c r="N36" s="181"/>
      <c r="O36" s="186" t="s">
        <v>0</v>
      </c>
      <c r="P36" s="187"/>
      <c r="Q36" s="187"/>
      <c r="R36" s="187"/>
      <c r="S36" s="187"/>
      <c r="T36" s="187"/>
      <c r="U36" s="187"/>
      <c r="V36" s="188"/>
      <c r="W36" s="313" t="e">
        <f>VLOOKUP($AY$2,Data,48,FALSE)</f>
        <v>#REF!</v>
      </c>
      <c r="X36" s="314"/>
      <c r="Y36" s="314"/>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5"/>
    </row>
    <row r="37" spans="2:48" ht="18.600000000000001" customHeight="1">
      <c r="B37" s="192" t="s">
        <v>1</v>
      </c>
      <c r="C37" s="177"/>
      <c r="D37" s="177"/>
      <c r="E37" s="177"/>
      <c r="F37" s="177"/>
      <c r="G37" s="177"/>
      <c r="H37" s="177"/>
      <c r="I37" s="177"/>
      <c r="J37" s="177"/>
      <c r="K37" s="177"/>
      <c r="L37" s="177"/>
      <c r="M37" s="177"/>
      <c r="N37" s="178"/>
      <c r="O37" s="316" t="e">
        <f>VLOOKUP($AY$2,Data,49,FALSE)</f>
        <v>#REF!</v>
      </c>
      <c r="P37" s="317"/>
      <c r="Q37" s="317"/>
      <c r="R37" s="317"/>
      <c r="S37" s="317"/>
      <c r="T37" s="317"/>
      <c r="U37" s="317"/>
      <c r="V37" s="317"/>
      <c r="W37" s="317"/>
      <c r="X37" s="317"/>
      <c r="Y37" s="317"/>
      <c r="Z37" s="317"/>
      <c r="AA37" s="317"/>
      <c r="AB37" s="317"/>
      <c r="AC37" s="317"/>
      <c r="AD37" s="317"/>
      <c r="AE37" s="317"/>
      <c r="AF37" s="317"/>
      <c r="AG37" s="317"/>
      <c r="AH37" s="317"/>
      <c r="AI37" s="317"/>
      <c r="AJ37" s="317"/>
      <c r="AK37" s="317"/>
      <c r="AL37" s="317"/>
      <c r="AM37" s="317"/>
      <c r="AN37" s="317"/>
      <c r="AO37" s="317"/>
      <c r="AP37" s="317"/>
      <c r="AQ37" s="317"/>
      <c r="AR37" s="317"/>
      <c r="AS37" s="317"/>
      <c r="AT37" s="317"/>
      <c r="AU37" s="317"/>
      <c r="AV37" s="318"/>
    </row>
    <row r="38" spans="2:48" ht="18.600000000000001" customHeight="1">
      <c r="B38" s="193"/>
      <c r="C38" s="194"/>
      <c r="D38" s="194"/>
      <c r="E38" s="194"/>
      <c r="F38" s="194"/>
      <c r="G38" s="194"/>
      <c r="H38" s="194"/>
      <c r="I38" s="194"/>
      <c r="J38" s="194"/>
      <c r="K38" s="194"/>
      <c r="L38" s="194"/>
      <c r="M38" s="194"/>
      <c r="N38" s="195"/>
      <c r="O38" s="160"/>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2"/>
    </row>
    <row r="39" spans="2:48" ht="18.600000000000001" customHeight="1">
      <c r="B39" s="193"/>
      <c r="C39" s="194"/>
      <c r="D39" s="194"/>
      <c r="E39" s="194"/>
      <c r="F39" s="194"/>
      <c r="G39" s="194"/>
      <c r="H39" s="194"/>
      <c r="I39" s="194"/>
      <c r="J39" s="194"/>
      <c r="K39" s="194"/>
      <c r="L39" s="194"/>
      <c r="M39" s="194"/>
      <c r="N39" s="195"/>
      <c r="O39" s="163"/>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5"/>
    </row>
    <row r="40" spans="2:48" ht="18.600000000000001" customHeight="1">
      <c r="B40" s="193"/>
      <c r="C40" s="194"/>
      <c r="D40" s="194"/>
      <c r="E40" s="194"/>
      <c r="F40" s="194"/>
      <c r="G40" s="194"/>
      <c r="H40" s="194"/>
      <c r="I40" s="194"/>
      <c r="J40" s="194"/>
      <c r="K40" s="194"/>
      <c r="L40" s="194"/>
      <c r="M40" s="194"/>
      <c r="N40" s="195"/>
      <c r="O40" s="163"/>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5"/>
    </row>
    <row r="41" spans="2:48" ht="18.600000000000001" customHeight="1">
      <c r="B41" s="193"/>
      <c r="C41" s="194"/>
      <c r="D41" s="194"/>
      <c r="E41" s="194"/>
      <c r="F41" s="194"/>
      <c r="G41" s="194"/>
      <c r="H41" s="194"/>
      <c r="I41" s="194"/>
      <c r="J41" s="194"/>
      <c r="K41" s="194"/>
      <c r="L41" s="194"/>
      <c r="M41" s="194"/>
      <c r="N41" s="195"/>
      <c r="O41" s="171"/>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3"/>
    </row>
    <row r="42" spans="2:48" ht="18.600000000000001" customHeight="1">
      <c r="B42" s="174" t="s">
        <v>20</v>
      </c>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row>
    <row r="43" spans="2:48" ht="18.600000000000001" customHeight="1">
      <c r="B43" s="175" t="s">
        <v>48</v>
      </c>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row>
  </sheetData>
  <mergeCells count="154">
    <mergeCell ref="O22:R22"/>
    <mergeCell ref="S22:AA22"/>
    <mergeCell ref="AB21:AE21"/>
    <mergeCell ref="AJ23:AR23"/>
    <mergeCell ref="B2:AV2"/>
    <mergeCell ref="AS18:AV18"/>
    <mergeCell ref="AS19:AV19"/>
    <mergeCell ref="AS20:AV20"/>
    <mergeCell ref="O21:R21"/>
    <mergeCell ref="O9:AV10"/>
    <mergeCell ref="AS17:AV17"/>
    <mergeCell ref="O15:R15"/>
    <mergeCell ref="B11:N12"/>
    <mergeCell ref="O11:AV12"/>
    <mergeCell ref="B4:N5"/>
    <mergeCell ref="AS16:AV16"/>
    <mergeCell ref="O4:AV5"/>
    <mergeCell ref="H20:N20"/>
    <mergeCell ref="H21:N21"/>
    <mergeCell ref="S16:AA16"/>
    <mergeCell ref="S18:AA18"/>
    <mergeCell ref="S19:AA19"/>
    <mergeCell ref="H17:N17"/>
    <mergeCell ref="B7:N8"/>
    <mergeCell ref="O7:AV8"/>
    <mergeCell ref="AS21:AV21"/>
    <mergeCell ref="AJ21:AR21"/>
    <mergeCell ref="AF21:AI21"/>
    <mergeCell ref="O13:AV14"/>
    <mergeCell ref="AB15:AE15"/>
    <mergeCell ref="H15:N15"/>
    <mergeCell ref="AS15:AV15"/>
    <mergeCell ref="AS24:AV24"/>
    <mergeCell ref="AF24:AI24"/>
    <mergeCell ref="AF25:AI25"/>
    <mergeCell ref="AF26:AI26"/>
    <mergeCell ref="AJ22:AR22"/>
    <mergeCell ref="AS23:AV23"/>
    <mergeCell ref="AF22:AI22"/>
    <mergeCell ref="AF23:AI23"/>
    <mergeCell ref="AS22:AV22"/>
    <mergeCell ref="AJ24:AR24"/>
    <mergeCell ref="AJ25:AR25"/>
    <mergeCell ref="AS26:AV26"/>
    <mergeCell ref="AS25:AV25"/>
    <mergeCell ref="AB25:AE25"/>
    <mergeCell ref="S27:AA27"/>
    <mergeCell ref="AB24:AE24"/>
    <mergeCell ref="S29:AA29"/>
    <mergeCell ref="AB26:AE26"/>
    <mergeCell ref="S30:AA30"/>
    <mergeCell ref="AJ26:AR26"/>
    <mergeCell ref="AF29:AI29"/>
    <mergeCell ref="S15:AA15"/>
    <mergeCell ref="AJ15:AR15"/>
    <mergeCell ref="AB23:AE23"/>
    <mergeCell ref="AB22:AE22"/>
    <mergeCell ref="AF18:AI18"/>
    <mergeCell ref="AJ18:AR18"/>
    <mergeCell ref="AF19:AI19"/>
    <mergeCell ref="AJ20:AR20"/>
    <mergeCell ref="AJ19:AR19"/>
    <mergeCell ref="AF20:AI20"/>
    <mergeCell ref="AF15:AI15"/>
    <mergeCell ref="AF16:AI16"/>
    <mergeCell ref="AF17:AI17"/>
    <mergeCell ref="S20:AA20"/>
    <mergeCell ref="S21:AA21"/>
    <mergeCell ref="AJ16:AR16"/>
    <mergeCell ref="B43:AV43"/>
    <mergeCell ref="W34:AV34"/>
    <mergeCell ref="B33:N34"/>
    <mergeCell ref="B42:AV42"/>
    <mergeCell ref="B35:N36"/>
    <mergeCell ref="W36:AV36"/>
    <mergeCell ref="O37:AV37"/>
    <mergeCell ref="O38:AV38"/>
    <mergeCell ref="O34:V34"/>
    <mergeCell ref="O35:V35"/>
    <mergeCell ref="AF33:AM33"/>
    <mergeCell ref="AF35:AM35"/>
    <mergeCell ref="O39:AV39"/>
    <mergeCell ref="O36:V36"/>
    <mergeCell ref="O33:V33"/>
    <mergeCell ref="W33:AE33"/>
    <mergeCell ref="AN33:AV33"/>
    <mergeCell ref="W35:AE35"/>
    <mergeCell ref="AN35:AV35"/>
    <mergeCell ref="O41:AV41"/>
    <mergeCell ref="B37:N41"/>
    <mergeCell ref="O40:AV40"/>
    <mergeCell ref="B32:N32"/>
    <mergeCell ref="O32:AV32"/>
    <mergeCell ref="AB30:AE30"/>
    <mergeCell ref="AJ29:AR29"/>
    <mergeCell ref="AF30:AI30"/>
    <mergeCell ref="AJ30:AR30"/>
    <mergeCell ref="B31:N31"/>
    <mergeCell ref="B29:N29"/>
    <mergeCell ref="AS29:AV29"/>
    <mergeCell ref="AB29:AE29"/>
    <mergeCell ref="B30:N30"/>
    <mergeCell ref="AS30:AV30"/>
    <mergeCell ref="O31:AV31"/>
    <mergeCell ref="O29:R29"/>
    <mergeCell ref="O30:R30"/>
    <mergeCell ref="AS27:AV27"/>
    <mergeCell ref="AB28:AE28"/>
    <mergeCell ref="S28:AA28"/>
    <mergeCell ref="AJ28:AR28"/>
    <mergeCell ref="AF28:AI28"/>
    <mergeCell ref="AF27:AI27"/>
    <mergeCell ref="B6:N6"/>
    <mergeCell ref="H19:N19"/>
    <mergeCell ref="H18:N18"/>
    <mergeCell ref="B9:N10"/>
    <mergeCell ref="B13:N14"/>
    <mergeCell ref="H16:N16"/>
    <mergeCell ref="B15:G20"/>
    <mergeCell ref="O19:R19"/>
    <mergeCell ref="AB17:AE17"/>
    <mergeCell ref="O16:R16"/>
    <mergeCell ref="O17:R17"/>
    <mergeCell ref="AB18:AE18"/>
    <mergeCell ref="T17:Z17"/>
    <mergeCell ref="AB19:AE19"/>
    <mergeCell ref="O20:R20"/>
    <mergeCell ref="AB20:AE20"/>
    <mergeCell ref="O6:AV6"/>
    <mergeCell ref="AK17:AQ17"/>
    <mergeCell ref="AS28:AV28"/>
    <mergeCell ref="O18:R18"/>
    <mergeCell ref="AB16:AE16"/>
    <mergeCell ref="B21:G23"/>
    <mergeCell ref="O23:R23"/>
    <mergeCell ref="S23:AA23"/>
    <mergeCell ref="O26:R26"/>
    <mergeCell ref="S26:AA26"/>
    <mergeCell ref="H23:N23"/>
    <mergeCell ref="H26:N26"/>
    <mergeCell ref="S24:AA24"/>
    <mergeCell ref="H22:N22"/>
    <mergeCell ref="H24:N24"/>
    <mergeCell ref="H25:N25"/>
    <mergeCell ref="B27:N27"/>
    <mergeCell ref="B24:G26"/>
    <mergeCell ref="B28:N28"/>
    <mergeCell ref="O24:R24"/>
    <mergeCell ref="O25:R25"/>
    <mergeCell ref="O27:R27"/>
    <mergeCell ref="AJ27:AR27"/>
    <mergeCell ref="O28:R28"/>
    <mergeCell ref="AB27:AE27"/>
    <mergeCell ref="S25:AA25"/>
  </mergeCells>
  <phoneticPr fontId="2"/>
  <printOptions horizontalCentered="1"/>
  <pageMargins left="0.39370078740157483" right="0.39370078740157483" top="0.41" bottom="0.26" header="0.35" footer="0.24"/>
  <pageSetup paperSize="9" scale="98"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1:I39"/>
  <sheetViews>
    <sheetView zoomScale="85" zoomScaleNormal="85" workbookViewId="0">
      <selection activeCell="O33" sqref="O33"/>
    </sheetView>
  </sheetViews>
  <sheetFormatPr defaultRowHeight="13.5"/>
  <cols>
    <col min="1" max="1" width="1.625" style="14" customWidth="1"/>
    <col min="2" max="3" width="11.75" style="14" customWidth="1"/>
    <col min="4" max="4" width="12" style="14" customWidth="1"/>
    <col min="5" max="8" width="11.75" style="14" customWidth="1"/>
    <col min="9" max="9" width="12" style="14" customWidth="1"/>
    <col min="10" max="10" width="1" style="14" customWidth="1"/>
    <col min="11" max="16384" width="9" style="14"/>
  </cols>
  <sheetData>
    <row r="1" spans="2:9" ht="3.75" customHeight="1"/>
    <row r="2" spans="2:9">
      <c r="I2" s="2"/>
    </row>
    <row r="3" spans="2:9">
      <c r="I3" s="2"/>
    </row>
    <row r="4" spans="2:9" ht="20.25" customHeight="1">
      <c r="I4" s="2" t="s">
        <v>82</v>
      </c>
    </row>
    <row r="5" spans="2:9">
      <c r="B5" s="152" t="s">
        <v>83</v>
      </c>
      <c r="C5" s="152"/>
      <c r="D5" s="15" t="s">
        <v>49</v>
      </c>
    </row>
    <row r="6" spans="2:9" ht="33" customHeight="1">
      <c r="C6" s="153" t="s">
        <v>50</v>
      </c>
      <c r="D6" s="153"/>
      <c r="E6" s="153"/>
      <c r="F6" s="153"/>
      <c r="G6" s="153"/>
      <c r="H6" s="153"/>
    </row>
    <row r="7" spans="2:9" ht="12" customHeight="1"/>
    <row r="8" spans="2:9" ht="55.5" customHeight="1">
      <c r="B8" s="154" t="s">
        <v>51</v>
      </c>
      <c r="C8" s="154"/>
      <c r="D8" s="154"/>
      <c r="E8" s="154"/>
      <c r="F8" s="154"/>
      <c r="G8" s="154"/>
      <c r="H8" s="154"/>
      <c r="I8" s="154"/>
    </row>
    <row r="9" spans="2:9" ht="7.5" customHeight="1"/>
    <row r="10" spans="2:9" ht="19.5" customHeight="1">
      <c r="B10" s="14" t="s">
        <v>52</v>
      </c>
    </row>
    <row r="11" spans="2:9" ht="19.5" customHeight="1">
      <c r="B11" s="155" t="s">
        <v>53</v>
      </c>
      <c r="C11" s="156"/>
      <c r="D11" s="16" t="s">
        <v>54</v>
      </c>
      <c r="E11" s="144" t="s">
        <v>84</v>
      </c>
      <c r="F11" s="144"/>
      <c r="G11" s="144"/>
      <c r="H11" s="144"/>
      <c r="I11" s="145"/>
    </row>
    <row r="12" spans="2:9" ht="19.5" customHeight="1">
      <c r="B12" s="140"/>
      <c r="C12" s="157"/>
      <c r="D12" s="17" t="s">
        <v>55</v>
      </c>
      <c r="E12" s="146" t="s">
        <v>85</v>
      </c>
      <c r="F12" s="146"/>
      <c r="G12" s="146"/>
      <c r="H12" s="146"/>
      <c r="I12" s="147"/>
    </row>
    <row r="13" spans="2:9" ht="19.5" customHeight="1">
      <c r="B13" s="140"/>
      <c r="C13" s="157"/>
      <c r="D13" s="17" t="s">
        <v>56</v>
      </c>
      <c r="E13" s="146" t="s">
        <v>86</v>
      </c>
      <c r="F13" s="146"/>
      <c r="G13" s="146"/>
      <c r="H13" s="146"/>
      <c r="I13" s="147"/>
    </row>
    <row r="14" spans="2:9" ht="19.5" customHeight="1">
      <c r="B14" s="140"/>
      <c r="C14" s="157"/>
      <c r="D14" s="17" t="s">
        <v>57</v>
      </c>
      <c r="E14" s="148" t="s">
        <v>87</v>
      </c>
      <c r="F14" s="148"/>
      <c r="G14" s="148"/>
      <c r="H14" s="148"/>
      <c r="I14" s="149"/>
    </row>
    <row r="15" spans="2:9" ht="19.5" customHeight="1">
      <c r="B15" s="140"/>
      <c r="C15" s="157"/>
      <c r="D15" s="17"/>
      <c r="E15" s="158"/>
      <c r="F15" s="158"/>
      <c r="G15" s="158"/>
      <c r="H15" s="158"/>
      <c r="I15" s="159"/>
    </row>
    <row r="16" spans="2:9" ht="19.5" customHeight="1">
      <c r="B16" s="138" t="s">
        <v>58</v>
      </c>
      <c r="C16" s="139"/>
      <c r="D16" s="16" t="s">
        <v>59</v>
      </c>
      <c r="E16" s="144" t="s">
        <v>17</v>
      </c>
      <c r="F16" s="144"/>
      <c r="G16" s="144"/>
      <c r="H16" s="144"/>
      <c r="I16" s="145"/>
    </row>
    <row r="17" spans="2:9" ht="19.5" customHeight="1">
      <c r="B17" s="140"/>
      <c r="C17" s="141"/>
      <c r="D17" s="17" t="s">
        <v>60</v>
      </c>
      <c r="E17" s="146" t="s">
        <v>88</v>
      </c>
      <c r="F17" s="146"/>
      <c r="G17" s="146"/>
      <c r="H17" s="146"/>
      <c r="I17" s="147"/>
    </row>
    <row r="18" spans="2:9" ht="19.5" customHeight="1">
      <c r="B18" s="140"/>
      <c r="C18" s="141"/>
      <c r="D18" s="17" t="s">
        <v>57</v>
      </c>
      <c r="E18" s="148" t="s">
        <v>89</v>
      </c>
      <c r="F18" s="148"/>
      <c r="G18" s="148"/>
      <c r="H18" s="148"/>
      <c r="I18" s="149"/>
    </row>
    <row r="19" spans="2:9" ht="19.5" customHeight="1">
      <c r="B19" s="140"/>
      <c r="C19" s="141"/>
      <c r="D19" s="17"/>
      <c r="E19" s="148"/>
      <c r="F19" s="148"/>
      <c r="G19" s="148"/>
      <c r="H19" s="148"/>
      <c r="I19" s="149"/>
    </row>
    <row r="20" spans="2:9" ht="19.5" customHeight="1">
      <c r="B20" s="140"/>
      <c r="C20" s="141"/>
      <c r="D20" s="17" t="s">
        <v>61</v>
      </c>
      <c r="E20" s="146" t="s">
        <v>90</v>
      </c>
      <c r="F20" s="146"/>
      <c r="G20" s="146"/>
      <c r="H20" s="146"/>
      <c r="I20" s="147"/>
    </row>
    <row r="21" spans="2:9" ht="19.5" customHeight="1">
      <c r="B21" s="142"/>
      <c r="C21" s="143"/>
      <c r="D21" s="18" t="s">
        <v>62</v>
      </c>
      <c r="E21" s="150" t="s">
        <v>91</v>
      </c>
      <c r="F21" s="150"/>
      <c r="G21" s="150"/>
      <c r="H21" s="150"/>
      <c r="I21" s="151"/>
    </row>
    <row r="22" spans="2:9" ht="6.75" customHeight="1"/>
    <row r="23" spans="2:9" ht="19.5" customHeight="1">
      <c r="B23" s="14" t="s">
        <v>63</v>
      </c>
    </row>
    <row r="24" spans="2:9" ht="26.25" customHeight="1">
      <c r="B24" s="136" t="s">
        <v>64</v>
      </c>
      <c r="C24" s="137"/>
      <c r="D24" s="127" t="s">
        <v>65</v>
      </c>
      <c r="E24" s="128"/>
      <c r="F24" s="128"/>
      <c r="G24" s="128"/>
      <c r="H24" s="128"/>
      <c r="I24" s="129"/>
    </row>
    <row r="25" spans="2:9" ht="30" customHeight="1">
      <c r="B25" s="106" t="s">
        <v>66</v>
      </c>
      <c r="C25" s="107"/>
      <c r="D25" s="127" t="s">
        <v>81</v>
      </c>
      <c r="E25" s="128"/>
      <c r="F25" s="128"/>
      <c r="G25" s="128"/>
      <c r="H25" s="128"/>
      <c r="I25" s="129"/>
    </row>
    <row r="26" spans="2:9" ht="35.25" customHeight="1">
      <c r="B26" s="133" t="s">
        <v>67</v>
      </c>
      <c r="C26" s="134"/>
      <c r="D26" s="135" t="s">
        <v>92</v>
      </c>
      <c r="E26" s="135"/>
      <c r="F26" s="135"/>
      <c r="G26" s="135"/>
      <c r="H26" s="135"/>
      <c r="I26" s="135"/>
    </row>
    <row r="27" spans="2:9" ht="31.5" customHeight="1">
      <c r="B27" s="130" t="s">
        <v>68</v>
      </c>
      <c r="C27" s="131"/>
      <c r="D27" s="132" t="s">
        <v>92</v>
      </c>
      <c r="E27" s="132"/>
      <c r="F27" s="132"/>
      <c r="G27" s="132"/>
      <c r="H27" s="132"/>
      <c r="I27" s="132"/>
    </row>
    <row r="28" spans="2:9" ht="24" customHeight="1">
      <c r="B28" s="125" t="s">
        <v>69</v>
      </c>
      <c r="C28" s="125"/>
      <c r="D28" s="125"/>
      <c r="E28" s="125"/>
      <c r="F28" s="125"/>
      <c r="G28" s="125"/>
      <c r="H28" s="125"/>
      <c r="I28" s="125"/>
    </row>
    <row r="29" spans="2:9" ht="24.75" customHeight="1">
      <c r="B29" s="126" t="s">
        <v>109</v>
      </c>
      <c r="C29" s="126"/>
      <c r="D29" s="126" t="s">
        <v>70</v>
      </c>
      <c r="E29" s="126"/>
      <c r="F29" s="126"/>
      <c r="G29" s="126"/>
      <c r="H29" s="126"/>
      <c r="I29" s="126"/>
    </row>
    <row r="30" spans="2:9" ht="20.25" customHeight="1">
      <c r="B30" s="112"/>
      <c r="C30" s="112"/>
      <c r="D30" s="112" t="s">
        <v>71</v>
      </c>
      <c r="E30" s="112"/>
      <c r="F30" s="112"/>
      <c r="G30" s="112" t="s">
        <v>72</v>
      </c>
      <c r="H30" s="112"/>
      <c r="I30" s="112"/>
    </row>
    <row r="31" spans="2:9" ht="30" customHeight="1">
      <c r="B31" s="122" t="s">
        <v>73</v>
      </c>
      <c r="C31" s="122"/>
      <c r="D31" s="123">
        <v>1</v>
      </c>
      <c r="E31" s="124"/>
      <c r="F31" s="20" t="s">
        <v>74</v>
      </c>
      <c r="G31" s="123">
        <v>1</v>
      </c>
      <c r="H31" s="124"/>
      <c r="I31" s="20" t="s">
        <v>74</v>
      </c>
    </row>
    <row r="32" spans="2:9" ht="30" customHeight="1">
      <c r="B32" s="68" t="s">
        <v>75</v>
      </c>
      <c r="C32" s="69"/>
      <c r="D32" s="115"/>
      <c r="E32" s="116"/>
      <c r="F32" s="21" t="s">
        <v>74</v>
      </c>
      <c r="G32" s="115"/>
      <c r="H32" s="116"/>
      <c r="I32" s="21" t="s">
        <v>74</v>
      </c>
    </row>
    <row r="33" spans="2:9" ht="30" customHeight="1">
      <c r="B33" s="117" t="s">
        <v>76</v>
      </c>
      <c r="C33" s="118"/>
      <c r="D33" s="119"/>
      <c r="E33" s="120"/>
      <c r="F33" s="22" t="s">
        <v>74</v>
      </c>
      <c r="G33" s="121"/>
      <c r="H33" s="120"/>
      <c r="I33" s="22" t="s">
        <v>74</v>
      </c>
    </row>
    <row r="34" spans="2:9" ht="30" customHeight="1">
      <c r="B34" s="101" t="s">
        <v>77</v>
      </c>
      <c r="C34" s="102"/>
      <c r="D34" s="103"/>
      <c r="E34" s="104"/>
      <c r="F34" s="23" t="s">
        <v>74</v>
      </c>
      <c r="G34" s="103"/>
      <c r="H34" s="104"/>
      <c r="I34" s="23" t="s">
        <v>74</v>
      </c>
    </row>
    <row r="35" spans="2:9" ht="30" customHeight="1">
      <c r="B35" s="106" t="s">
        <v>93</v>
      </c>
      <c r="C35" s="107"/>
      <c r="D35" s="108"/>
      <c r="E35" s="109"/>
      <c r="F35" s="19" t="s">
        <v>74</v>
      </c>
      <c r="G35" s="110">
        <v>1</v>
      </c>
      <c r="H35" s="111"/>
      <c r="I35" s="19" t="s">
        <v>74</v>
      </c>
    </row>
    <row r="36" spans="2:9" ht="23.25" customHeight="1">
      <c r="B36" s="112" t="s">
        <v>79</v>
      </c>
      <c r="C36" s="113"/>
      <c r="D36" s="113"/>
      <c r="E36" s="113"/>
      <c r="F36" s="113"/>
      <c r="G36" s="113"/>
      <c r="H36" s="113"/>
      <c r="I36" s="113"/>
    </row>
    <row r="37" spans="2:9" ht="23.25" customHeight="1">
      <c r="B37" s="112"/>
      <c r="C37" s="103"/>
      <c r="D37" s="104"/>
      <c r="E37" s="104"/>
      <c r="F37" s="104"/>
      <c r="G37" s="104"/>
      <c r="H37" s="104"/>
      <c r="I37" s="114"/>
    </row>
    <row r="38" spans="2:9">
      <c r="C38" s="105" t="s">
        <v>80</v>
      </c>
      <c r="D38" s="105"/>
      <c r="E38" s="105"/>
      <c r="F38" s="105"/>
      <c r="G38" s="105"/>
      <c r="H38" s="105"/>
    </row>
    <row r="39" spans="2:9" ht="9.75" customHeight="1"/>
  </sheetData>
  <mergeCells count="48">
    <mergeCell ref="B5:C5"/>
    <mergeCell ref="C6:H6"/>
    <mergeCell ref="B8:I8"/>
    <mergeCell ref="B11:C15"/>
    <mergeCell ref="E11:I11"/>
    <mergeCell ref="E12:I12"/>
    <mergeCell ref="E13:I13"/>
    <mergeCell ref="E14:I14"/>
    <mergeCell ref="E15:I15"/>
    <mergeCell ref="B16:C21"/>
    <mergeCell ref="E16:I16"/>
    <mergeCell ref="E17:I17"/>
    <mergeCell ref="E18:I18"/>
    <mergeCell ref="E19:I19"/>
    <mergeCell ref="E20:I20"/>
    <mergeCell ref="E21:I21"/>
    <mergeCell ref="D24:I24"/>
    <mergeCell ref="B25:C25"/>
    <mergeCell ref="D25:I25"/>
    <mergeCell ref="B27:C27"/>
    <mergeCell ref="D27:I27"/>
    <mergeCell ref="B26:C26"/>
    <mergeCell ref="D26:I26"/>
    <mergeCell ref="B24:C24"/>
    <mergeCell ref="B31:C31"/>
    <mergeCell ref="D31:E31"/>
    <mergeCell ref="G31:H31"/>
    <mergeCell ref="B28:I28"/>
    <mergeCell ref="B29:C30"/>
    <mergeCell ref="D29:I29"/>
    <mergeCell ref="D30:F30"/>
    <mergeCell ref="G30:I30"/>
    <mergeCell ref="B32:C32"/>
    <mergeCell ref="D32:E32"/>
    <mergeCell ref="G32:H32"/>
    <mergeCell ref="B33:C33"/>
    <mergeCell ref="D33:E33"/>
    <mergeCell ref="G33:H33"/>
    <mergeCell ref="B34:C34"/>
    <mergeCell ref="D34:E34"/>
    <mergeCell ref="G34:H34"/>
    <mergeCell ref="C38:H38"/>
    <mergeCell ref="B35:C35"/>
    <mergeCell ref="D35:E35"/>
    <mergeCell ref="G35:H35"/>
    <mergeCell ref="B36:B37"/>
    <mergeCell ref="C36:I36"/>
    <mergeCell ref="C37:I37"/>
  </mergeCells>
  <phoneticPr fontId="2"/>
  <dataValidations count="3">
    <dataValidation type="list" allowBlank="1" showInputMessage="1" showErrorMessage="1" sqref="D25:I25">
      <formula1>"（選択して下さい）,希望する,希望しない"</formula1>
    </dataValidation>
    <dataValidation type="list" allowBlank="1" showInputMessage="1" showErrorMessage="1" sqref="B5:C5">
      <formula1>"（選択して下さい）,北海道電力株式会社,東北電力株式会社,東京電力株式会社,中部電力株式会社,北陸電力株式会社,関西電力株式会社,中国電力株式会社,四国電力株式会社,九州電力株式会社,沖縄電力株式会社"</formula1>
    </dataValidation>
    <dataValidation type="list" allowBlank="1" showInputMessage="1" showErrorMessage="1" sqref="D26:I27">
      <formula1>"（選択して下さい）,有り,無し,従来どおり"</formula1>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Y43"/>
  <sheetViews>
    <sheetView view="pageBreakPreview" zoomScale="75" zoomScaleNormal="100" workbookViewId="0">
      <selection activeCell="B7" sqref="B7:N8"/>
    </sheetView>
  </sheetViews>
  <sheetFormatPr defaultRowHeight="18.600000000000001" customHeight="1"/>
  <cols>
    <col min="1" max="1" width="2.125" style="1" customWidth="1"/>
    <col min="2" max="14" width="2.375" style="1" customWidth="1"/>
    <col min="15" max="47" width="2" style="1" customWidth="1"/>
    <col min="48" max="48" width="1.875" style="1" customWidth="1"/>
    <col min="49" max="49" width="2.125" style="1" customWidth="1"/>
    <col min="50" max="50" width="13.25" style="1" customWidth="1"/>
    <col min="51" max="51" width="2.75" style="1" customWidth="1"/>
    <col min="52" max="61" width="2.125" style="1" customWidth="1"/>
    <col min="62" max="16384" width="9" style="1"/>
  </cols>
  <sheetData>
    <row r="1" spans="2:51" ht="36.75" customHeight="1"/>
    <row r="2" spans="2:51" ht="18.600000000000001" customHeight="1">
      <c r="B2" s="289" t="s">
        <v>25</v>
      </c>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X2" s="11" t="s">
        <v>43</v>
      </c>
      <c r="AY2" s="12">
        <v>18</v>
      </c>
    </row>
    <row r="3" spans="2:51" ht="9.75" customHeight="1">
      <c r="AS3" s="3"/>
      <c r="AT3" s="3"/>
      <c r="AU3" s="3"/>
      <c r="AV3" s="2"/>
    </row>
    <row r="4" spans="2:51" ht="15.75" customHeight="1">
      <c r="B4" s="291" t="s">
        <v>110</v>
      </c>
      <c r="C4" s="292"/>
      <c r="D4" s="292"/>
      <c r="E4" s="292"/>
      <c r="F4" s="292"/>
      <c r="G4" s="292"/>
      <c r="H4" s="292"/>
      <c r="I4" s="292"/>
      <c r="J4" s="292"/>
      <c r="K4" s="292"/>
      <c r="L4" s="292"/>
      <c r="M4" s="292"/>
      <c r="N4" s="293"/>
      <c r="O4" s="291" t="e">
        <f>VLOOKUP($AY$2,Data,3,FALSE)</f>
        <v>#REF!</v>
      </c>
      <c r="P4" s="292"/>
      <c r="Q4" s="29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3"/>
    </row>
    <row r="5" spans="2:51" ht="15.75" customHeight="1">
      <c r="B5" s="294"/>
      <c r="C5" s="295"/>
      <c r="D5" s="295"/>
      <c r="E5" s="295"/>
      <c r="F5" s="295"/>
      <c r="G5" s="295"/>
      <c r="H5" s="295"/>
      <c r="I5" s="295"/>
      <c r="J5" s="295"/>
      <c r="K5" s="295"/>
      <c r="L5" s="295"/>
      <c r="M5" s="295"/>
      <c r="N5" s="296"/>
      <c r="O5" s="294"/>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6"/>
    </row>
    <row r="6" spans="2:51" ht="23.25" customHeight="1">
      <c r="B6" s="303" t="s">
        <v>23</v>
      </c>
      <c r="C6" s="304"/>
      <c r="D6" s="304"/>
      <c r="E6" s="304"/>
      <c r="F6" s="304"/>
      <c r="G6" s="304"/>
      <c r="H6" s="304"/>
      <c r="I6" s="304"/>
      <c r="J6" s="304"/>
      <c r="K6" s="304"/>
      <c r="L6" s="304"/>
      <c r="M6" s="304"/>
      <c r="N6" s="305"/>
      <c r="O6" s="307" t="e">
        <f>VLOOKUP($AY$2,Data,4,FALSE)</f>
        <v>#REF!</v>
      </c>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8"/>
      <c r="AS6" s="308"/>
      <c r="AT6" s="308"/>
      <c r="AU6" s="308"/>
      <c r="AV6" s="309"/>
    </row>
    <row r="7" spans="2:51" ht="18.600000000000001" customHeight="1">
      <c r="B7" s="176" t="s">
        <v>26</v>
      </c>
      <c r="C7" s="177"/>
      <c r="D7" s="177"/>
      <c r="E7" s="177"/>
      <c r="F7" s="177"/>
      <c r="G7" s="177"/>
      <c r="H7" s="177"/>
      <c r="I7" s="177"/>
      <c r="J7" s="177"/>
      <c r="K7" s="177"/>
      <c r="L7" s="177"/>
      <c r="M7" s="177"/>
      <c r="N7" s="178"/>
      <c r="O7" s="291" t="e">
        <f>VLOOKUP($AY$2,Data,5,FALSE)&amp;VLOOKUP($AY$2,Data,6,FALSE)</f>
        <v>#REF!</v>
      </c>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3"/>
    </row>
    <row r="8" spans="2:51" ht="18.600000000000001" customHeight="1">
      <c r="B8" s="179"/>
      <c r="C8" s="180"/>
      <c r="D8" s="180"/>
      <c r="E8" s="180"/>
      <c r="F8" s="180"/>
      <c r="G8" s="180"/>
      <c r="H8" s="180"/>
      <c r="I8" s="180"/>
      <c r="J8" s="180"/>
      <c r="K8" s="180"/>
      <c r="L8" s="180"/>
      <c r="M8" s="180"/>
      <c r="N8" s="181"/>
      <c r="O8" s="294"/>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6"/>
    </row>
    <row r="9" spans="2:51" ht="17.25" customHeight="1">
      <c r="B9" s="176" t="s">
        <v>24</v>
      </c>
      <c r="C9" s="177"/>
      <c r="D9" s="177"/>
      <c r="E9" s="177"/>
      <c r="F9" s="177"/>
      <c r="G9" s="177"/>
      <c r="H9" s="177"/>
      <c r="I9" s="177"/>
      <c r="J9" s="177"/>
      <c r="K9" s="177"/>
      <c r="L9" s="177"/>
      <c r="M9" s="177"/>
      <c r="N9" s="178"/>
      <c r="O9" s="291" t="e">
        <f>VLOOKUP($AY$2,Data,7,FALSE)</f>
        <v>#REF!</v>
      </c>
      <c r="P9" s="292"/>
      <c r="Q9" s="292"/>
      <c r="R9" s="292"/>
      <c r="S9" s="292"/>
      <c r="T9" s="292"/>
      <c r="U9" s="292"/>
      <c r="V9" s="292"/>
      <c r="W9" s="292"/>
      <c r="X9" s="292"/>
      <c r="Y9" s="292"/>
      <c r="Z9" s="292"/>
      <c r="AA9" s="292"/>
      <c r="AB9" s="292"/>
      <c r="AC9" s="292"/>
      <c r="AD9" s="292"/>
      <c r="AE9" s="292"/>
      <c r="AF9" s="292"/>
      <c r="AG9" s="292"/>
      <c r="AH9" s="292"/>
      <c r="AI9" s="292"/>
      <c r="AJ9" s="292"/>
      <c r="AK9" s="292"/>
      <c r="AL9" s="292"/>
      <c r="AM9" s="292"/>
      <c r="AN9" s="292"/>
      <c r="AO9" s="292"/>
      <c r="AP9" s="292"/>
      <c r="AQ9" s="292"/>
      <c r="AR9" s="292"/>
      <c r="AS9" s="292"/>
      <c r="AT9" s="292"/>
      <c r="AU9" s="292"/>
      <c r="AV9" s="293"/>
    </row>
    <row r="10" spans="2:51" ht="17.25" customHeight="1">
      <c r="B10" s="179"/>
      <c r="C10" s="180"/>
      <c r="D10" s="180"/>
      <c r="E10" s="180"/>
      <c r="F10" s="180"/>
      <c r="G10" s="180"/>
      <c r="H10" s="180"/>
      <c r="I10" s="180"/>
      <c r="J10" s="180"/>
      <c r="K10" s="180"/>
      <c r="L10" s="180"/>
      <c r="M10" s="180"/>
      <c r="N10" s="181"/>
      <c r="O10" s="294"/>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6"/>
    </row>
    <row r="11" spans="2:51" ht="15.75" customHeight="1">
      <c r="B11" s="192" t="s">
        <v>111</v>
      </c>
      <c r="C11" s="177"/>
      <c r="D11" s="177"/>
      <c r="E11" s="177"/>
      <c r="F11" s="177"/>
      <c r="G11" s="177"/>
      <c r="H11" s="177"/>
      <c r="I11" s="177"/>
      <c r="J11" s="177"/>
      <c r="K11" s="177"/>
      <c r="L11" s="177"/>
      <c r="M11" s="177"/>
      <c r="N11" s="178"/>
      <c r="O11" s="323" t="e">
        <f>VLOOKUP($AY$2,Data,8,FALSE)</f>
        <v>#REF!</v>
      </c>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5"/>
    </row>
    <row r="12" spans="2:51" ht="15.75" customHeight="1">
      <c r="B12" s="179"/>
      <c r="C12" s="180"/>
      <c r="D12" s="180"/>
      <c r="E12" s="180"/>
      <c r="F12" s="180"/>
      <c r="G12" s="180"/>
      <c r="H12" s="180"/>
      <c r="I12" s="180"/>
      <c r="J12" s="180"/>
      <c r="K12" s="180"/>
      <c r="L12" s="180"/>
      <c r="M12" s="180"/>
      <c r="N12" s="181"/>
      <c r="O12" s="326"/>
      <c r="P12" s="327"/>
      <c r="Q12" s="327"/>
      <c r="R12" s="327"/>
      <c r="S12" s="327"/>
      <c r="T12" s="327"/>
      <c r="U12" s="327"/>
      <c r="V12" s="327"/>
      <c r="W12" s="327"/>
      <c r="X12" s="327"/>
      <c r="Y12" s="327"/>
      <c r="Z12" s="327"/>
      <c r="AA12" s="327"/>
      <c r="AB12" s="327"/>
      <c r="AC12" s="327"/>
      <c r="AD12" s="327"/>
      <c r="AE12" s="327"/>
      <c r="AF12" s="327"/>
      <c r="AG12" s="327"/>
      <c r="AH12" s="327"/>
      <c r="AI12" s="327"/>
      <c r="AJ12" s="327"/>
      <c r="AK12" s="327"/>
      <c r="AL12" s="327"/>
      <c r="AM12" s="327"/>
      <c r="AN12" s="327"/>
      <c r="AO12" s="327"/>
      <c r="AP12" s="327"/>
      <c r="AQ12" s="327"/>
      <c r="AR12" s="327"/>
      <c r="AS12" s="327"/>
      <c r="AT12" s="327"/>
      <c r="AU12" s="327"/>
      <c r="AV12" s="328"/>
    </row>
    <row r="13" spans="2:51" ht="18.600000000000001" customHeight="1">
      <c r="B13" s="266" t="s">
        <v>114</v>
      </c>
      <c r="C13" s="267"/>
      <c r="D13" s="267"/>
      <c r="E13" s="267"/>
      <c r="F13" s="267"/>
      <c r="G13" s="267"/>
      <c r="H13" s="267"/>
      <c r="I13" s="267"/>
      <c r="J13" s="267"/>
      <c r="K13" s="267"/>
      <c r="L13" s="267"/>
      <c r="M13" s="267"/>
      <c r="N13" s="268"/>
      <c r="O13" s="272" t="e">
        <f>VLOOKUP($AY$2,Data,2,FALSE)</f>
        <v>#REF!</v>
      </c>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4"/>
    </row>
    <row r="14" spans="2:51" ht="18.600000000000001" customHeight="1">
      <c r="B14" s="269"/>
      <c r="C14" s="270"/>
      <c r="D14" s="270"/>
      <c r="E14" s="270"/>
      <c r="F14" s="270"/>
      <c r="G14" s="270"/>
      <c r="H14" s="270"/>
      <c r="I14" s="270"/>
      <c r="J14" s="270"/>
      <c r="K14" s="270"/>
      <c r="L14" s="270"/>
      <c r="M14" s="270"/>
      <c r="N14" s="271"/>
      <c r="O14" s="275"/>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7"/>
    </row>
    <row r="15" spans="2:51" ht="24.75" customHeight="1">
      <c r="B15" s="176" t="s">
        <v>9</v>
      </c>
      <c r="C15" s="177"/>
      <c r="D15" s="177"/>
      <c r="E15" s="177"/>
      <c r="F15" s="177"/>
      <c r="G15" s="260"/>
      <c r="H15" s="237" t="s">
        <v>4</v>
      </c>
      <c r="I15" s="238"/>
      <c r="J15" s="238"/>
      <c r="K15" s="238"/>
      <c r="L15" s="238"/>
      <c r="M15" s="238"/>
      <c r="N15" s="239"/>
      <c r="O15" s="168" t="s">
        <v>12</v>
      </c>
      <c r="P15" s="169"/>
      <c r="Q15" s="169"/>
      <c r="R15" s="169"/>
      <c r="S15" s="281" t="e">
        <f>IF(VLOOKUP($AY$2,Data,10,FALSE)=0,"-",VLOOKUP($AY$2,Data,10,FALSE))</f>
        <v>#REF!</v>
      </c>
      <c r="T15" s="281"/>
      <c r="U15" s="281"/>
      <c r="V15" s="281"/>
      <c r="W15" s="281"/>
      <c r="X15" s="281"/>
      <c r="Y15" s="281"/>
      <c r="Z15" s="281"/>
      <c r="AA15" s="281"/>
      <c r="AB15" s="281"/>
      <c r="AC15" s="281"/>
      <c r="AD15" s="281"/>
      <c r="AE15" s="282"/>
      <c r="AF15" s="168" t="s">
        <v>13</v>
      </c>
      <c r="AG15" s="169"/>
      <c r="AH15" s="169"/>
      <c r="AI15" s="169"/>
      <c r="AJ15" s="281" t="e">
        <f>IF(VLOOKUP($AY$2,Data,9,FALSE)=0,"-",VLOOKUP($AY$2,Data,9,FALSE))</f>
        <v>#REF!</v>
      </c>
      <c r="AK15" s="281"/>
      <c r="AL15" s="281"/>
      <c r="AM15" s="281"/>
      <c r="AN15" s="281"/>
      <c r="AO15" s="281"/>
      <c r="AP15" s="281"/>
      <c r="AQ15" s="281"/>
      <c r="AR15" s="281"/>
      <c r="AS15" s="281"/>
      <c r="AT15" s="281"/>
      <c r="AU15" s="281"/>
      <c r="AV15" s="282"/>
    </row>
    <row r="16" spans="2:51" ht="24.75" customHeight="1">
      <c r="B16" s="193"/>
      <c r="C16" s="194"/>
      <c r="D16" s="194"/>
      <c r="E16" s="194"/>
      <c r="F16" s="194"/>
      <c r="G16" s="261"/>
      <c r="H16" s="229" t="s">
        <v>5</v>
      </c>
      <c r="I16" s="230"/>
      <c r="J16" s="230"/>
      <c r="K16" s="230"/>
      <c r="L16" s="230"/>
      <c r="M16" s="230"/>
      <c r="N16" s="231"/>
      <c r="O16" s="232" t="s">
        <v>12</v>
      </c>
      <c r="P16" s="233"/>
      <c r="Q16" s="233"/>
      <c r="R16" s="233"/>
      <c r="S16" s="234" t="e">
        <f>IF(VLOOKUP($AY$2,Data,16,FALSE)=0,"-",VLOOKUP($AY$2,Data,16,FALSE))</f>
        <v>#REF!</v>
      </c>
      <c r="T16" s="234"/>
      <c r="U16" s="234"/>
      <c r="V16" s="234"/>
      <c r="W16" s="234"/>
      <c r="X16" s="234"/>
      <c r="Y16" s="234"/>
      <c r="Z16" s="234"/>
      <c r="AA16" s="234"/>
      <c r="AB16" s="235" t="s">
        <v>29</v>
      </c>
      <c r="AC16" s="235"/>
      <c r="AD16" s="235"/>
      <c r="AE16" s="236"/>
      <c r="AF16" s="232" t="s">
        <v>13</v>
      </c>
      <c r="AG16" s="233"/>
      <c r="AH16" s="233"/>
      <c r="AI16" s="233"/>
      <c r="AJ16" s="234" t="e">
        <f>IF(VLOOKUP($AY$2,Data,11,FALSE)=0,"-",VLOOKUP($AY$2,Data,11,FALSE))</f>
        <v>#REF!</v>
      </c>
      <c r="AK16" s="234"/>
      <c r="AL16" s="234"/>
      <c r="AM16" s="234"/>
      <c r="AN16" s="234"/>
      <c r="AO16" s="234"/>
      <c r="AP16" s="234"/>
      <c r="AQ16" s="234"/>
      <c r="AR16" s="234"/>
      <c r="AS16" s="235" t="s">
        <v>30</v>
      </c>
      <c r="AT16" s="235"/>
      <c r="AU16" s="235"/>
      <c r="AV16" s="236"/>
    </row>
    <row r="17" spans="2:48" ht="24.75" customHeight="1">
      <c r="B17" s="193"/>
      <c r="C17" s="194"/>
      <c r="D17" s="194"/>
      <c r="E17" s="194"/>
      <c r="F17" s="194"/>
      <c r="G17" s="261"/>
      <c r="H17" s="278" t="s">
        <v>19</v>
      </c>
      <c r="I17" s="279"/>
      <c r="J17" s="279"/>
      <c r="K17" s="279"/>
      <c r="L17" s="279"/>
      <c r="M17" s="279"/>
      <c r="N17" s="280"/>
      <c r="O17" s="244" t="s">
        <v>12</v>
      </c>
      <c r="P17" s="245"/>
      <c r="Q17" s="245"/>
      <c r="R17" s="245"/>
      <c r="S17" s="13" t="s">
        <v>44</v>
      </c>
      <c r="T17" s="306" t="e">
        <f>IF(VLOOKUP($AY$2,Data,17,FALSE)=0,"-",VLOOKUP($AY$2,Data,17,FALSE))</f>
        <v>#REF!</v>
      </c>
      <c r="U17" s="306"/>
      <c r="V17" s="306"/>
      <c r="W17" s="306"/>
      <c r="X17" s="306"/>
      <c r="Y17" s="306"/>
      <c r="Z17" s="306"/>
      <c r="AA17" s="13" t="s">
        <v>45</v>
      </c>
      <c r="AB17" s="235" t="s">
        <v>29</v>
      </c>
      <c r="AC17" s="235"/>
      <c r="AD17" s="235"/>
      <c r="AE17" s="236"/>
      <c r="AF17" s="244" t="s">
        <v>13</v>
      </c>
      <c r="AG17" s="245"/>
      <c r="AH17" s="245"/>
      <c r="AI17" s="245"/>
      <c r="AJ17" s="13" t="s">
        <v>46</v>
      </c>
      <c r="AK17" s="306" t="e">
        <f>IF(VLOOKUP($AY$2,Data,12,FALSE)=0,"-",VLOOKUP($AY$2,Data,12,FALSE))</f>
        <v>#REF!</v>
      </c>
      <c r="AL17" s="306"/>
      <c r="AM17" s="306"/>
      <c r="AN17" s="306"/>
      <c r="AO17" s="306"/>
      <c r="AP17" s="306"/>
      <c r="AQ17" s="306"/>
      <c r="AR17" s="13" t="s">
        <v>47</v>
      </c>
      <c r="AS17" s="235" t="s">
        <v>30</v>
      </c>
      <c r="AT17" s="235"/>
      <c r="AU17" s="235"/>
      <c r="AV17" s="236"/>
    </row>
    <row r="18" spans="2:48" ht="24.75" customHeight="1">
      <c r="B18" s="193"/>
      <c r="C18" s="194"/>
      <c r="D18" s="194"/>
      <c r="E18" s="194"/>
      <c r="F18" s="194"/>
      <c r="G18" s="261"/>
      <c r="H18" s="257" t="s">
        <v>6</v>
      </c>
      <c r="I18" s="258"/>
      <c r="J18" s="258"/>
      <c r="K18" s="258"/>
      <c r="L18" s="258"/>
      <c r="M18" s="258"/>
      <c r="N18" s="259"/>
      <c r="O18" s="244" t="s">
        <v>12</v>
      </c>
      <c r="P18" s="245"/>
      <c r="Q18" s="245"/>
      <c r="R18" s="245"/>
      <c r="S18" s="306" t="e">
        <f>IF(VLOOKUP($AY$2,Data,18,FALSE)=0,"-",VLOOKUP($AY$2,Data,18,FALSE))</f>
        <v>#REF!</v>
      </c>
      <c r="T18" s="306"/>
      <c r="U18" s="306"/>
      <c r="V18" s="306"/>
      <c r="W18" s="306"/>
      <c r="X18" s="306"/>
      <c r="Y18" s="306"/>
      <c r="Z18" s="306"/>
      <c r="AA18" s="306"/>
      <c r="AB18" s="253"/>
      <c r="AC18" s="253"/>
      <c r="AD18" s="253"/>
      <c r="AE18" s="254"/>
      <c r="AF18" s="244" t="s">
        <v>13</v>
      </c>
      <c r="AG18" s="245"/>
      <c r="AH18" s="245"/>
      <c r="AI18" s="245"/>
      <c r="AJ18" s="306" t="e">
        <f>IF(VLOOKUP($AY$2,Data,13,FALSE)=0,"-",VLOOKUP($AY$2,Data,13,FALSE))</f>
        <v>#REF!</v>
      </c>
      <c r="AK18" s="306"/>
      <c r="AL18" s="306"/>
      <c r="AM18" s="306"/>
      <c r="AN18" s="306"/>
      <c r="AO18" s="306"/>
      <c r="AP18" s="306"/>
      <c r="AQ18" s="306"/>
      <c r="AR18" s="306"/>
      <c r="AS18" s="253"/>
      <c r="AT18" s="253"/>
      <c r="AU18" s="253"/>
      <c r="AV18" s="254"/>
    </row>
    <row r="19" spans="2:48" ht="24.75" customHeight="1">
      <c r="B19" s="193"/>
      <c r="C19" s="194"/>
      <c r="D19" s="194"/>
      <c r="E19" s="194"/>
      <c r="F19" s="194"/>
      <c r="G19" s="261"/>
      <c r="H19" s="257" t="s">
        <v>112</v>
      </c>
      <c r="I19" s="258"/>
      <c r="J19" s="258"/>
      <c r="K19" s="258"/>
      <c r="L19" s="258"/>
      <c r="M19" s="258"/>
      <c r="N19" s="259"/>
      <c r="O19" s="244" t="s">
        <v>12</v>
      </c>
      <c r="P19" s="245"/>
      <c r="Q19" s="245"/>
      <c r="R19" s="245"/>
      <c r="S19" s="306" t="e">
        <f>IF(VLOOKUP($AY$2,Data,19,FALSE)=0,"-",VLOOKUP($AY$2,Data,19,FALSE))</f>
        <v>#REF!</v>
      </c>
      <c r="T19" s="306"/>
      <c r="U19" s="306"/>
      <c r="V19" s="306"/>
      <c r="W19" s="306"/>
      <c r="X19" s="306"/>
      <c r="Y19" s="306"/>
      <c r="Z19" s="306"/>
      <c r="AA19" s="306"/>
      <c r="AB19" s="255" t="s">
        <v>31</v>
      </c>
      <c r="AC19" s="255"/>
      <c r="AD19" s="255"/>
      <c r="AE19" s="256"/>
      <c r="AF19" s="244" t="s">
        <v>13</v>
      </c>
      <c r="AG19" s="245"/>
      <c r="AH19" s="245"/>
      <c r="AI19" s="245"/>
      <c r="AJ19" s="306" t="e">
        <f>IF(VLOOKUP($AY$2,Data,14,FALSE)=0,"-",VLOOKUP($AY$2,Data,14,FALSE))</f>
        <v>#REF!</v>
      </c>
      <c r="AK19" s="306"/>
      <c r="AL19" s="306"/>
      <c r="AM19" s="306"/>
      <c r="AN19" s="306"/>
      <c r="AO19" s="306"/>
      <c r="AP19" s="306"/>
      <c r="AQ19" s="306"/>
      <c r="AR19" s="306"/>
      <c r="AS19" s="255" t="s">
        <v>32</v>
      </c>
      <c r="AT19" s="255"/>
      <c r="AU19" s="255"/>
      <c r="AV19" s="256"/>
    </row>
    <row r="20" spans="2:48" ht="24.75" customHeight="1">
      <c r="B20" s="179"/>
      <c r="C20" s="180"/>
      <c r="D20" s="180"/>
      <c r="E20" s="180"/>
      <c r="F20" s="180"/>
      <c r="G20" s="262"/>
      <c r="H20" s="219" t="s">
        <v>113</v>
      </c>
      <c r="I20" s="220"/>
      <c r="J20" s="220"/>
      <c r="K20" s="220"/>
      <c r="L20" s="220"/>
      <c r="M20" s="220"/>
      <c r="N20" s="221"/>
      <c r="O20" s="222" t="s">
        <v>12</v>
      </c>
      <c r="P20" s="223"/>
      <c r="Q20" s="223"/>
      <c r="R20" s="223"/>
      <c r="S20" s="240" t="e">
        <f>IF(VLOOKUP($AY$2,Data,20,FALSE)=0,"-",VLOOKUP($AY$2,Data,20,FALSE))</f>
        <v>#REF!</v>
      </c>
      <c r="T20" s="240"/>
      <c r="U20" s="240"/>
      <c r="V20" s="240"/>
      <c r="W20" s="240"/>
      <c r="X20" s="240"/>
      <c r="Y20" s="240"/>
      <c r="Z20" s="240"/>
      <c r="AA20" s="240"/>
      <c r="AB20" s="241" t="s">
        <v>31</v>
      </c>
      <c r="AC20" s="241"/>
      <c r="AD20" s="241"/>
      <c r="AE20" s="242"/>
      <c r="AF20" s="222" t="s">
        <v>13</v>
      </c>
      <c r="AG20" s="223"/>
      <c r="AH20" s="223"/>
      <c r="AI20" s="223"/>
      <c r="AJ20" s="240" t="e">
        <f>IF(VLOOKUP($AY$2,Data,15,FALSE)=0,"-",VLOOKUP($AY$2,Data,15,FALSE))</f>
        <v>#REF!</v>
      </c>
      <c r="AK20" s="240"/>
      <c r="AL20" s="240"/>
      <c r="AM20" s="240"/>
      <c r="AN20" s="240"/>
      <c r="AO20" s="240"/>
      <c r="AP20" s="240"/>
      <c r="AQ20" s="240"/>
      <c r="AR20" s="240"/>
      <c r="AS20" s="241" t="s">
        <v>32</v>
      </c>
      <c r="AT20" s="241"/>
      <c r="AU20" s="241"/>
      <c r="AV20" s="242"/>
    </row>
    <row r="21" spans="2:48" ht="24.75" customHeight="1">
      <c r="B21" s="176" t="s">
        <v>10</v>
      </c>
      <c r="C21" s="224"/>
      <c r="D21" s="224"/>
      <c r="E21" s="224"/>
      <c r="F21" s="224"/>
      <c r="G21" s="251"/>
      <c r="H21" s="237" t="s">
        <v>5</v>
      </c>
      <c r="I21" s="238"/>
      <c r="J21" s="238"/>
      <c r="K21" s="238"/>
      <c r="L21" s="238"/>
      <c r="M21" s="238"/>
      <c r="N21" s="239"/>
      <c r="O21" s="168" t="s">
        <v>12</v>
      </c>
      <c r="P21" s="169"/>
      <c r="Q21" s="169"/>
      <c r="R21" s="169"/>
      <c r="S21" s="249" t="e">
        <f>IF(VLOOKUP($AY$2,Data,24,FALSE)=0,"-",VLOOKUP($AY$2,Data,24,FALSE))</f>
        <v>#REF!</v>
      </c>
      <c r="T21" s="249"/>
      <c r="U21" s="249"/>
      <c r="V21" s="249"/>
      <c r="W21" s="249"/>
      <c r="X21" s="249"/>
      <c r="Y21" s="249"/>
      <c r="Z21" s="249"/>
      <c r="AA21" s="249"/>
      <c r="AB21" s="247" t="s">
        <v>29</v>
      </c>
      <c r="AC21" s="247"/>
      <c r="AD21" s="247"/>
      <c r="AE21" s="248"/>
      <c r="AF21" s="168" t="s">
        <v>13</v>
      </c>
      <c r="AG21" s="169"/>
      <c r="AH21" s="169"/>
      <c r="AI21" s="169"/>
      <c r="AJ21" s="249" t="e">
        <f>IF(VLOOKUP($AY$2,Data,21,FALSE)=0,"-",VLOOKUP($AY$2,Data,21,FALSE))</f>
        <v>#REF!</v>
      </c>
      <c r="AK21" s="249"/>
      <c r="AL21" s="249"/>
      <c r="AM21" s="249"/>
      <c r="AN21" s="249"/>
      <c r="AO21" s="249"/>
      <c r="AP21" s="249"/>
      <c r="AQ21" s="249"/>
      <c r="AR21" s="249"/>
      <c r="AS21" s="247" t="s">
        <v>30</v>
      </c>
      <c r="AT21" s="247"/>
      <c r="AU21" s="247"/>
      <c r="AV21" s="248"/>
    </row>
    <row r="22" spans="2:48" ht="24.75" customHeight="1">
      <c r="B22" s="225"/>
      <c r="C22" s="226"/>
      <c r="D22" s="226"/>
      <c r="E22" s="226"/>
      <c r="F22" s="226"/>
      <c r="G22" s="252"/>
      <c r="H22" s="229" t="s">
        <v>112</v>
      </c>
      <c r="I22" s="230"/>
      <c r="J22" s="230"/>
      <c r="K22" s="230"/>
      <c r="L22" s="230"/>
      <c r="M22" s="230"/>
      <c r="N22" s="231"/>
      <c r="O22" s="232" t="s">
        <v>12</v>
      </c>
      <c r="P22" s="233"/>
      <c r="Q22" s="233"/>
      <c r="R22" s="233"/>
      <c r="S22" s="234" t="e">
        <f>IF(VLOOKUP($AY$2,Data,25,FALSE)=0,"-",VLOOKUP($AY$2,Data,25,FALSE))</f>
        <v>#REF!</v>
      </c>
      <c r="T22" s="234"/>
      <c r="U22" s="234"/>
      <c r="V22" s="234"/>
      <c r="W22" s="234"/>
      <c r="X22" s="234"/>
      <c r="Y22" s="234"/>
      <c r="Z22" s="234"/>
      <c r="AA22" s="234"/>
      <c r="AB22" s="235" t="s">
        <v>31</v>
      </c>
      <c r="AC22" s="235"/>
      <c r="AD22" s="235"/>
      <c r="AE22" s="236"/>
      <c r="AF22" s="232" t="s">
        <v>13</v>
      </c>
      <c r="AG22" s="233"/>
      <c r="AH22" s="233"/>
      <c r="AI22" s="233"/>
      <c r="AJ22" s="234" t="e">
        <f>IF(VLOOKUP($AY$2,Data,22,FALSE)=0,"-",VLOOKUP($AY$2,Data,22,FALSE))</f>
        <v>#REF!</v>
      </c>
      <c r="AK22" s="234"/>
      <c r="AL22" s="234"/>
      <c r="AM22" s="234"/>
      <c r="AN22" s="234"/>
      <c r="AO22" s="234"/>
      <c r="AP22" s="234"/>
      <c r="AQ22" s="234"/>
      <c r="AR22" s="234"/>
      <c r="AS22" s="235" t="s">
        <v>32</v>
      </c>
      <c r="AT22" s="235"/>
      <c r="AU22" s="235"/>
      <c r="AV22" s="236"/>
    </row>
    <row r="23" spans="2:48" ht="24.75" customHeight="1">
      <c r="B23" s="225"/>
      <c r="C23" s="226"/>
      <c r="D23" s="226"/>
      <c r="E23" s="226"/>
      <c r="F23" s="226"/>
      <c r="G23" s="252"/>
      <c r="H23" s="219" t="s">
        <v>113</v>
      </c>
      <c r="I23" s="220"/>
      <c r="J23" s="220"/>
      <c r="K23" s="220"/>
      <c r="L23" s="220"/>
      <c r="M23" s="220"/>
      <c r="N23" s="221"/>
      <c r="O23" s="222" t="s">
        <v>12</v>
      </c>
      <c r="P23" s="223"/>
      <c r="Q23" s="223"/>
      <c r="R23" s="223"/>
      <c r="S23" s="240" t="e">
        <f>IF(VLOOKUP($AY$2,Data,26,FALSE)=0,"-",VLOOKUP($AY$2,Data,26,FALSE))</f>
        <v>#REF!</v>
      </c>
      <c r="T23" s="240"/>
      <c r="U23" s="240"/>
      <c r="V23" s="240"/>
      <c r="W23" s="240"/>
      <c r="X23" s="240"/>
      <c r="Y23" s="240"/>
      <c r="Z23" s="240"/>
      <c r="AA23" s="240"/>
      <c r="AB23" s="241" t="s">
        <v>31</v>
      </c>
      <c r="AC23" s="241"/>
      <c r="AD23" s="241"/>
      <c r="AE23" s="242"/>
      <c r="AF23" s="222" t="s">
        <v>13</v>
      </c>
      <c r="AG23" s="223"/>
      <c r="AH23" s="223"/>
      <c r="AI23" s="223"/>
      <c r="AJ23" s="240" t="e">
        <f>IF(VLOOKUP($AY$2,Data,23,FALSE)=0,"-",VLOOKUP($AY$2,Data,23,FALSE))</f>
        <v>#REF!</v>
      </c>
      <c r="AK23" s="240"/>
      <c r="AL23" s="240"/>
      <c r="AM23" s="240"/>
      <c r="AN23" s="240"/>
      <c r="AO23" s="240"/>
      <c r="AP23" s="240"/>
      <c r="AQ23" s="240"/>
      <c r="AR23" s="240"/>
      <c r="AS23" s="241" t="s">
        <v>32</v>
      </c>
      <c r="AT23" s="241"/>
      <c r="AU23" s="241"/>
      <c r="AV23" s="242"/>
    </row>
    <row r="24" spans="2:48" ht="24.75" customHeight="1">
      <c r="B24" s="176" t="s">
        <v>11</v>
      </c>
      <c r="C24" s="224"/>
      <c r="D24" s="224"/>
      <c r="E24" s="224"/>
      <c r="F24" s="224"/>
      <c r="G24" s="224"/>
      <c r="H24" s="237" t="s">
        <v>5</v>
      </c>
      <c r="I24" s="238"/>
      <c r="J24" s="238"/>
      <c r="K24" s="238"/>
      <c r="L24" s="238"/>
      <c r="M24" s="238"/>
      <c r="N24" s="239"/>
      <c r="O24" s="168" t="s">
        <v>12</v>
      </c>
      <c r="P24" s="169"/>
      <c r="Q24" s="169"/>
      <c r="R24" s="169"/>
      <c r="S24" s="249" t="e">
        <f>IF(VLOOKUP($AY$2,Data,30,FALSE)=0,"-",VLOOKUP($AY$2,Data,30,FALSE))</f>
        <v>#REF!</v>
      </c>
      <c r="T24" s="249"/>
      <c r="U24" s="249"/>
      <c r="V24" s="249"/>
      <c r="W24" s="249"/>
      <c r="X24" s="249"/>
      <c r="Y24" s="249"/>
      <c r="Z24" s="249"/>
      <c r="AA24" s="249"/>
      <c r="AB24" s="247" t="s">
        <v>29</v>
      </c>
      <c r="AC24" s="247"/>
      <c r="AD24" s="247"/>
      <c r="AE24" s="248"/>
      <c r="AF24" s="168" t="s">
        <v>13</v>
      </c>
      <c r="AG24" s="169"/>
      <c r="AH24" s="169"/>
      <c r="AI24" s="169"/>
      <c r="AJ24" s="249" t="e">
        <f>IF(VLOOKUP($AY$2,Data,27,FALSE)=0,"-",VLOOKUP($AY$2,Data,27,FALSE))</f>
        <v>#REF!</v>
      </c>
      <c r="AK24" s="249"/>
      <c r="AL24" s="249"/>
      <c r="AM24" s="249"/>
      <c r="AN24" s="249"/>
      <c r="AO24" s="249"/>
      <c r="AP24" s="249"/>
      <c r="AQ24" s="249"/>
      <c r="AR24" s="249"/>
      <c r="AS24" s="247" t="s">
        <v>30</v>
      </c>
      <c r="AT24" s="247"/>
      <c r="AU24" s="247"/>
      <c r="AV24" s="248"/>
    </row>
    <row r="25" spans="2:48" ht="24.75" customHeight="1">
      <c r="B25" s="225"/>
      <c r="C25" s="226"/>
      <c r="D25" s="226"/>
      <c r="E25" s="226"/>
      <c r="F25" s="226"/>
      <c r="G25" s="226"/>
      <c r="H25" s="229" t="s">
        <v>112</v>
      </c>
      <c r="I25" s="230"/>
      <c r="J25" s="230"/>
      <c r="K25" s="230"/>
      <c r="L25" s="230"/>
      <c r="M25" s="230"/>
      <c r="N25" s="231"/>
      <c r="O25" s="232" t="s">
        <v>12</v>
      </c>
      <c r="P25" s="233"/>
      <c r="Q25" s="233"/>
      <c r="R25" s="233"/>
      <c r="S25" s="234" t="e">
        <f>IF(VLOOKUP($AY$2,Data,31,FALSE)=0,"-",VLOOKUP($AY$2,Data,31,FALSE))</f>
        <v>#REF!</v>
      </c>
      <c r="T25" s="234"/>
      <c r="U25" s="234"/>
      <c r="V25" s="234"/>
      <c r="W25" s="234"/>
      <c r="X25" s="234"/>
      <c r="Y25" s="234"/>
      <c r="Z25" s="234"/>
      <c r="AA25" s="234"/>
      <c r="AB25" s="235" t="s">
        <v>31</v>
      </c>
      <c r="AC25" s="235"/>
      <c r="AD25" s="235"/>
      <c r="AE25" s="236"/>
      <c r="AF25" s="232" t="s">
        <v>13</v>
      </c>
      <c r="AG25" s="233"/>
      <c r="AH25" s="233"/>
      <c r="AI25" s="233"/>
      <c r="AJ25" s="234" t="e">
        <f>IF(VLOOKUP($AY$2,Data,28,FALSE)=0,"-",VLOOKUP($AY$2,Data,28,FALSE))</f>
        <v>#REF!</v>
      </c>
      <c r="AK25" s="234"/>
      <c r="AL25" s="234"/>
      <c r="AM25" s="234"/>
      <c r="AN25" s="234"/>
      <c r="AO25" s="234"/>
      <c r="AP25" s="234"/>
      <c r="AQ25" s="234"/>
      <c r="AR25" s="234"/>
      <c r="AS25" s="235" t="s">
        <v>32</v>
      </c>
      <c r="AT25" s="235"/>
      <c r="AU25" s="235"/>
      <c r="AV25" s="236"/>
    </row>
    <row r="26" spans="2:48" ht="24.75" customHeight="1">
      <c r="B26" s="227"/>
      <c r="C26" s="228"/>
      <c r="D26" s="228"/>
      <c r="E26" s="228"/>
      <c r="F26" s="228"/>
      <c r="G26" s="228"/>
      <c r="H26" s="219" t="s">
        <v>113</v>
      </c>
      <c r="I26" s="220"/>
      <c r="J26" s="220"/>
      <c r="K26" s="220"/>
      <c r="L26" s="220"/>
      <c r="M26" s="220"/>
      <c r="N26" s="221"/>
      <c r="O26" s="222" t="s">
        <v>12</v>
      </c>
      <c r="P26" s="223"/>
      <c r="Q26" s="223"/>
      <c r="R26" s="223"/>
      <c r="S26" s="240" t="e">
        <f>IF(VLOOKUP($AY$2,Data,32,FALSE)=0,"-",VLOOKUP($AY$2,Data,32,FALSE))</f>
        <v>#REF!</v>
      </c>
      <c r="T26" s="240"/>
      <c r="U26" s="240"/>
      <c r="V26" s="240"/>
      <c r="W26" s="240"/>
      <c r="X26" s="240"/>
      <c r="Y26" s="240"/>
      <c r="Z26" s="240"/>
      <c r="AA26" s="240"/>
      <c r="AB26" s="241" t="s">
        <v>31</v>
      </c>
      <c r="AC26" s="241"/>
      <c r="AD26" s="241"/>
      <c r="AE26" s="242"/>
      <c r="AF26" s="222" t="s">
        <v>13</v>
      </c>
      <c r="AG26" s="223"/>
      <c r="AH26" s="223"/>
      <c r="AI26" s="223"/>
      <c r="AJ26" s="240" t="e">
        <f>IF(VLOOKUP($AY$2,Data,29,FALSE)=0,"-",VLOOKUP($AY$2,Data,29,FALSE))</f>
        <v>#REF!</v>
      </c>
      <c r="AK26" s="240"/>
      <c r="AL26" s="240"/>
      <c r="AM26" s="240"/>
      <c r="AN26" s="240"/>
      <c r="AO26" s="240"/>
      <c r="AP26" s="240"/>
      <c r="AQ26" s="240"/>
      <c r="AR26" s="240"/>
      <c r="AS26" s="241" t="s">
        <v>32</v>
      </c>
      <c r="AT26" s="241"/>
      <c r="AU26" s="241"/>
      <c r="AV26" s="242"/>
    </row>
    <row r="27" spans="2:48" ht="24.75" customHeight="1">
      <c r="B27" s="210" t="s">
        <v>7</v>
      </c>
      <c r="C27" s="211"/>
      <c r="D27" s="211"/>
      <c r="E27" s="211"/>
      <c r="F27" s="211"/>
      <c r="G27" s="211"/>
      <c r="H27" s="211"/>
      <c r="I27" s="211"/>
      <c r="J27" s="211"/>
      <c r="K27" s="211"/>
      <c r="L27" s="211"/>
      <c r="M27" s="211"/>
      <c r="N27" s="212"/>
      <c r="O27" s="216" t="s">
        <v>12</v>
      </c>
      <c r="P27" s="217"/>
      <c r="Q27" s="217"/>
      <c r="R27" s="217"/>
      <c r="S27" s="218" t="e">
        <f>IF(VLOOKUP($AY$2,Data,34,FALSE)=0,"-",VLOOKUP($AY$2,Data,34,FALSE))</f>
        <v>#REF!</v>
      </c>
      <c r="T27" s="218"/>
      <c r="U27" s="218"/>
      <c r="V27" s="218"/>
      <c r="W27" s="218"/>
      <c r="X27" s="218"/>
      <c r="Y27" s="218"/>
      <c r="Z27" s="218"/>
      <c r="AA27" s="218"/>
      <c r="AB27" s="214" t="s">
        <v>29</v>
      </c>
      <c r="AC27" s="214"/>
      <c r="AD27" s="214"/>
      <c r="AE27" s="215"/>
      <c r="AF27" s="216" t="s">
        <v>13</v>
      </c>
      <c r="AG27" s="217"/>
      <c r="AH27" s="217"/>
      <c r="AI27" s="217"/>
      <c r="AJ27" s="218" t="e">
        <f>IF(VLOOKUP($AY$2,Data,33,FALSE)=0,"-",VLOOKUP($AY$2,Data,33,FALSE))</f>
        <v>#REF!</v>
      </c>
      <c r="AK27" s="218"/>
      <c r="AL27" s="218"/>
      <c r="AM27" s="218"/>
      <c r="AN27" s="218"/>
      <c r="AO27" s="218"/>
      <c r="AP27" s="218"/>
      <c r="AQ27" s="218"/>
      <c r="AR27" s="218"/>
      <c r="AS27" s="214" t="s">
        <v>30</v>
      </c>
      <c r="AT27" s="214"/>
      <c r="AU27" s="214"/>
      <c r="AV27" s="215"/>
    </row>
    <row r="28" spans="2:48" ht="24.75" customHeight="1">
      <c r="B28" s="210" t="s">
        <v>14</v>
      </c>
      <c r="C28" s="211"/>
      <c r="D28" s="211"/>
      <c r="E28" s="211"/>
      <c r="F28" s="211"/>
      <c r="G28" s="211"/>
      <c r="H28" s="211"/>
      <c r="I28" s="211"/>
      <c r="J28" s="211"/>
      <c r="K28" s="211"/>
      <c r="L28" s="211"/>
      <c r="M28" s="211"/>
      <c r="N28" s="212"/>
      <c r="O28" s="216" t="s">
        <v>12</v>
      </c>
      <c r="P28" s="217"/>
      <c r="Q28" s="217"/>
      <c r="R28" s="217"/>
      <c r="S28" s="218" t="e">
        <f>IF(VLOOKUP($AY$2,Data,38,FALSE)=0,"-",VLOOKUP($AY$2,Data,38,FALSE))</f>
        <v>#REF!</v>
      </c>
      <c r="T28" s="218"/>
      <c r="U28" s="218"/>
      <c r="V28" s="218"/>
      <c r="W28" s="218"/>
      <c r="X28" s="218"/>
      <c r="Y28" s="218"/>
      <c r="Z28" s="218"/>
      <c r="AA28" s="218"/>
      <c r="AB28" s="214" t="s">
        <v>33</v>
      </c>
      <c r="AC28" s="214"/>
      <c r="AD28" s="214"/>
      <c r="AE28" s="215"/>
      <c r="AF28" s="216" t="s">
        <v>13</v>
      </c>
      <c r="AG28" s="217"/>
      <c r="AH28" s="217"/>
      <c r="AI28" s="217"/>
      <c r="AJ28" s="218" t="e">
        <f>IF(VLOOKUP($AY$2,Data,35,FALSE)=0,"-",VLOOKUP($AY$2,Data,35,FALSE))</f>
        <v>#REF!</v>
      </c>
      <c r="AK28" s="218"/>
      <c r="AL28" s="218"/>
      <c r="AM28" s="218"/>
      <c r="AN28" s="218"/>
      <c r="AO28" s="218"/>
      <c r="AP28" s="218"/>
      <c r="AQ28" s="218"/>
      <c r="AR28" s="218"/>
      <c r="AS28" s="214" t="s">
        <v>34</v>
      </c>
      <c r="AT28" s="214"/>
      <c r="AU28" s="214"/>
      <c r="AV28" s="215"/>
    </row>
    <row r="29" spans="2:48" ht="24.75" customHeight="1">
      <c r="B29" s="210" t="s">
        <v>15</v>
      </c>
      <c r="C29" s="211"/>
      <c r="D29" s="211"/>
      <c r="E29" s="211"/>
      <c r="F29" s="211"/>
      <c r="G29" s="211"/>
      <c r="H29" s="211"/>
      <c r="I29" s="211"/>
      <c r="J29" s="211"/>
      <c r="K29" s="211"/>
      <c r="L29" s="211"/>
      <c r="M29" s="211"/>
      <c r="N29" s="212"/>
      <c r="O29" s="216" t="s">
        <v>12</v>
      </c>
      <c r="P29" s="217"/>
      <c r="Q29" s="217"/>
      <c r="R29" s="217"/>
      <c r="S29" s="218" t="e">
        <f>IF(VLOOKUP($AY$2,Data,39,FALSE)=0,"-",VLOOKUP($AY$2,Data,39,FALSE))</f>
        <v>#REF!</v>
      </c>
      <c r="T29" s="218"/>
      <c r="U29" s="218"/>
      <c r="V29" s="218"/>
      <c r="W29" s="218"/>
      <c r="X29" s="218"/>
      <c r="Y29" s="218"/>
      <c r="Z29" s="218"/>
      <c r="AA29" s="218"/>
      <c r="AB29" s="214" t="s">
        <v>29</v>
      </c>
      <c r="AC29" s="214"/>
      <c r="AD29" s="214"/>
      <c r="AE29" s="215"/>
      <c r="AF29" s="216" t="s">
        <v>13</v>
      </c>
      <c r="AG29" s="217"/>
      <c r="AH29" s="217"/>
      <c r="AI29" s="217"/>
      <c r="AJ29" s="218" t="e">
        <f>IF(VLOOKUP($AY$2,Data,36,FALSE)=0,"-",VLOOKUP($AY$2,Data,36,FALSE))</f>
        <v>#REF!</v>
      </c>
      <c r="AK29" s="218"/>
      <c r="AL29" s="218"/>
      <c r="AM29" s="218"/>
      <c r="AN29" s="218"/>
      <c r="AO29" s="218"/>
      <c r="AP29" s="218"/>
      <c r="AQ29" s="218"/>
      <c r="AR29" s="218"/>
      <c r="AS29" s="214" t="s">
        <v>30</v>
      </c>
      <c r="AT29" s="214"/>
      <c r="AU29" s="214"/>
      <c r="AV29" s="215"/>
    </row>
    <row r="30" spans="2:48" ht="24.75" customHeight="1">
      <c r="B30" s="199" t="s">
        <v>18</v>
      </c>
      <c r="C30" s="200"/>
      <c r="D30" s="200"/>
      <c r="E30" s="200"/>
      <c r="F30" s="200"/>
      <c r="G30" s="200"/>
      <c r="H30" s="200"/>
      <c r="I30" s="200"/>
      <c r="J30" s="200"/>
      <c r="K30" s="200"/>
      <c r="L30" s="200"/>
      <c r="M30" s="200"/>
      <c r="N30" s="201"/>
      <c r="O30" s="168" t="s">
        <v>12</v>
      </c>
      <c r="P30" s="169"/>
      <c r="Q30" s="169"/>
      <c r="R30" s="169"/>
      <c r="S30" s="249" t="e">
        <f>IF(VLOOKUP($AY$2,Data,40,FALSE)=0,"-",VLOOKUP($AY$2,Data,40,FALSE))</f>
        <v>#REF!</v>
      </c>
      <c r="T30" s="249"/>
      <c r="U30" s="249"/>
      <c r="V30" s="249"/>
      <c r="W30" s="249"/>
      <c r="X30" s="249"/>
      <c r="Y30" s="249"/>
      <c r="Z30" s="249"/>
      <c r="AA30" s="249"/>
      <c r="AB30" s="166" t="s">
        <v>29</v>
      </c>
      <c r="AC30" s="166"/>
      <c r="AD30" s="166"/>
      <c r="AE30" s="167"/>
      <c r="AF30" s="168" t="s">
        <v>13</v>
      </c>
      <c r="AG30" s="169"/>
      <c r="AH30" s="169"/>
      <c r="AI30" s="169"/>
      <c r="AJ30" s="249" t="e">
        <f>IF(VLOOKUP($AY$2,Data,37,FALSE)=0,"-",VLOOKUP($AY$2,Data,37,FALSE))</f>
        <v>#REF!</v>
      </c>
      <c r="AK30" s="249"/>
      <c r="AL30" s="249"/>
      <c r="AM30" s="249"/>
      <c r="AN30" s="249"/>
      <c r="AO30" s="249"/>
      <c r="AP30" s="249"/>
      <c r="AQ30" s="249"/>
      <c r="AR30" s="249"/>
      <c r="AS30" s="166" t="s">
        <v>30</v>
      </c>
      <c r="AT30" s="166"/>
      <c r="AU30" s="166"/>
      <c r="AV30" s="167"/>
    </row>
    <row r="31" spans="2:48" ht="33.75" customHeight="1">
      <c r="B31" s="199" t="s">
        <v>16</v>
      </c>
      <c r="C31" s="200"/>
      <c r="D31" s="200"/>
      <c r="E31" s="200"/>
      <c r="F31" s="200"/>
      <c r="G31" s="200"/>
      <c r="H31" s="200"/>
      <c r="I31" s="200"/>
      <c r="J31" s="200"/>
      <c r="K31" s="200"/>
      <c r="L31" s="200"/>
      <c r="M31" s="200"/>
      <c r="N31" s="201"/>
      <c r="O31" s="310" t="e">
        <f>IF(VLOOKUP($AY$2,Data,41,FALSE)=0,"-",VLOOKUP($AY$2,Data,41,FALSE))</f>
        <v>#REF!</v>
      </c>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c r="AP31" s="311"/>
      <c r="AQ31" s="311"/>
      <c r="AR31" s="311"/>
      <c r="AS31" s="311"/>
      <c r="AT31" s="311"/>
      <c r="AU31" s="311"/>
      <c r="AV31" s="312"/>
    </row>
    <row r="32" spans="2:48" ht="21.75" customHeight="1">
      <c r="B32" s="210" t="s">
        <v>8</v>
      </c>
      <c r="C32" s="211"/>
      <c r="D32" s="211"/>
      <c r="E32" s="211"/>
      <c r="F32" s="211"/>
      <c r="G32" s="211"/>
      <c r="H32" s="211"/>
      <c r="I32" s="211"/>
      <c r="J32" s="211"/>
      <c r="K32" s="211"/>
      <c r="L32" s="211"/>
      <c r="M32" s="211"/>
      <c r="N32" s="212"/>
      <c r="O32" s="310" t="e">
        <f>IF(VLOOKUP($AY$2,Data,42,FALSE)=0,"-",VLOOKUP($AY$2,Data,42,FALSE))</f>
        <v>#REF!</v>
      </c>
      <c r="P32" s="311"/>
      <c r="Q32" s="311"/>
      <c r="R32" s="311"/>
      <c r="S32" s="311"/>
      <c r="T32" s="311"/>
      <c r="U32" s="311"/>
      <c r="V32" s="311"/>
      <c r="W32" s="311"/>
      <c r="X32" s="311"/>
      <c r="Y32" s="311"/>
      <c r="Z32" s="311"/>
      <c r="AA32" s="311"/>
      <c r="AB32" s="311"/>
      <c r="AC32" s="311"/>
      <c r="AD32" s="311"/>
      <c r="AE32" s="311"/>
      <c r="AF32" s="311"/>
      <c r="AG32" s="311"/>
      <c r="AH32" s="311"/>
      <c r="AI32" s="311"/>
      <c r="AJ32" s="311"/>
      <c r="AK32" s="311"/>
      <c r="AL32" s="311"/>
      <c r="AM32" s="311"/>
      <c r="AN32" s="311"/>
      <c r="AO32" s="311"/>
      <c r="AP32" s="311"/>
      <c r="AQ32" s="311"/>
      <c r="AR32" s="311"/>
      <c r="AS32" s="311"/>
      <c r="AT32" s="311"/>
      <c r="AU32" s="311"/>
      <c r="AV32" s="312"/>
    </row>
    <row r="33" spans="2:48" ht="18.600000000000001" customHeight="1">
      <c r="B33" s="176" t="s">
        <v>2</v>
      </c>
      <c r="C33" s="202"/>
      <c r="D33" s="202"/>
      <c r="E33" s="202"/>
      <c r="F33" s="202"/>
      <c r="G33" s="202"/>
      <c r="H33" s="202"/>
      <c r="I33" s="202"/>
      <c r="J33" s="202"/>
      <c r="K33" s="202"/>
      <c r="L33" s="202"/>
      <c r="M33" s="202"/>
      <c r="N33" s="203"/>
      <c r="O33" s="182" t="s">
        <v>27</v>
      </c>
      <c r="P33" s="183"/>
      <c r="Q33" s="183"/>
      <c r="R33" s="183"/>
      <c r="S33" s="183"/>
      <c r="T33" s="183"/>
      <c r="U33" s="183"/>
      <c r="V33" s="184"/>
      <c r="W33" s="319" t="e">
        <f>VLOOKUP($AY$2,Data,43,FALSE)</f>
        <v>#REF!</v>
      </c>
      <c r="X33" s="320"/>
      <c r="Y33" s="320"/>
      <c r="Z33" s="320"/>
      <c r="AA33" s="320"/>
      <c r="AB33" s="320"/>
      <c r="AC33" s="320"/>
      <c r="AD33" s="320"/>
      <c r="AE33" s="321"/>
      <c r="AF33" s="185" t="s">
        <v>28</v>
      </c>
      <c r="AG33" s="183"/>
      <c r="AH33" s="183"/>
      <c r="AI33" s="183"/>
      <c r="AJ33" s="183"/>
      <c r="AK33" s="183"/>
      <c r="AL33" s="183"/>
      <c r="AM33" s="184"/>
      <c r="AN33" s="319" t="e">
        <f>VLOOKUP($AY$2,Data,44,FALSE)</f>
        <v>#REF!</v>
      </c>
      <c r="AO33" s="320"/>
      <c r="AP33" s="320"/>
      <c r="AQ33" s="320"/>
      <c r="AR33" s="320"/>
      <c r="AS33" s="320"/>
      <c r="AT33" s="320"/>
      <c r="AU33" s="320"/>
      <c r="AV33" s="322"/>
    </row>
    <row r="34" spans="2:48" ht="18.600000000000001" customHeight="1">
      <c r="B34" s="204"/>
      <c r="C34" s="205"/>
      <c r="D34" s="205"/>
      <c r="E34" s="205"/>
      <c r="F34" s="205"/>
      <c r="G34" s="205"/>
      <c r="H34" s="205"/>
      <c r="I34" s="205"/>
      <c r="J34" s="205"/>
      <c r="K34" s="205"/>
      <c r="L34" s="205"/>
      <c r="M34" s="205"/>
      <c r="N34" s="206"/>
      <c r="O34" s="186" t="s">
        <v>0</v>
      </c>
      <c r="P34" s="187"/>
      <c r="Q34" s="187"/>
      <c r="R34" s="187"/>
      <c r="S34" s="187"/>
      <c r="T34" s="187"/>
      <c r="U34" s="187"/>
      <c r="V34" s="188"/>
      <c r="W34" s="313" t="e">
        <f>VLOOKUP($AY$2,Data,45,FALSE)</f>
        <v>#REF!</v>
      </c>
      <c r="X34" s="314"/>
      <c r="Y34" s="314"/>
      <c r="Z34" s="314"/>
      <c r="AA34" s="314"/>
      <c r="AB34" s="314"/>
      <c r="AC34" s="314"/>
      <c r="AD34" s="314"/>
      <c r="AE34" s="314"/>
      <c r="AF34" s="314"/>
      <c r="AG34" s="314"/>
      <c r="AH34" s="314"/>
      <c r="AI34" s="314"/>
      <c r="AJ34" s="314"/>
      <c r="AK34" s="314"/>
      <c r="AL34" s="314"/>
      <c r="AM34" s="314"/>
      <c r="AN34" s="314"/>
      <c r="AO34" s="314"/>
      <c r="AP34" s="314"/>
      <c r="AQ34" s="314"/>
      <c r="AR34" s="314"/>
      <c r="AS34" s="314"/>
      <c r="AT34" s="314"/>
      <c r="AU34" s="314"/>
      <c r="AV34" s="315"/>
    </row>
    <row r="35" spans="2:48" ht="18.600000000000001" customHeight="1">
      <c r="B35" s="176" t="s">
        <v>3</v>
      </c>
      <c r="C35" s="177"/>
      <c r="D35" s="177"/>
      <c r="E35" s="177"/>
      <c r="F35" s="177"/>
      <c r="G35" s="177"/>
      <c r="H35" s="177"/>
      <c r="I35" s="177"/>
      <c r="J35" s="177"/>
      <c r="K35" s="177"/>
      <c r="L35" s="177"/>
      <c r="M35" s="177"/>
      <c r="N35" s="178"/>
      <c r="O35" s="182" t="s">
        <v>27</v>
      </c>
      <c r="P35" s="183"/>
      <c r="Q35" s="183"/>
      <c r="R35" s="183"/>
      <c r="S35" s="183"/>
      <c r="T35" s="183"/>
      <c r="U35" s="183"/>
      <c r="V35" s="184"/>
      <c r="W35" s="319" t="e">
        <f>VLOOKUP($AY$2,Data,46,FALSE)</f>
        <v>#REF!</v>
      </c>
      <c r="X35" s="320"/>
      <c r="Y35" s="320"/>
      <c r="Z35" s="320"/>
      <c r="AA35" s="320"/>
      <c r="AB35" s="320"/>
      <c r="AC35" s="320"/>
      <c r="AD35" s="320"/>
      <c r="AE35" s="321"/>
      <c r="AF35" s="185" t="s">
        <v>28</v>
      </c>
      <c r="AG35" s="183"/>
      <c r="AH35" s="183"/>
      <c r="AI35" s="183"/>
      <c r="AJ35" s="183"/>
      <c r="AK35" s="183"/>
      <c r="AL35" s="183"/>
      <c r="AM35" s="184"/>
      <c r="AN35" s="319" t="e">
        <f>VLOOKUP($AY$2,Data,47,FALSE)</f>
        <v>#REF!</v>
      </c>
      <c r="AO35" s="320"/>
      <c r="AP35" s="320"/>
      <c r="AQ35" s="320"/>
      <c r="AR35" s="320"/>
      <c r="AS35" s="320"/>
      <c r="AT35" s="320"/>
      <c r="AU35" s="320"/>
      <c r="AV35" s="322"/>
    </row>
    <row r="36" spans="2:48" ht="18.600000000000001" customHeight="1">
      <c r="B36" s="179"/>
      <c r="C36" s="180"/>
      <c r="D36" s="180"/>
      <c r="E36" s="180"/>
      <c r="F36" s="180"/>
      <c r="G36" s="180"/>
      <c r="H36" s="180"/>
      <c r="I36" s="180"/>
      <c r="J36" s="180"/>
      <c r="K36" s="180"/>
      <c r="L36" s="180"/>
      <c r="M36" s="180"/>
      <c r="N36" s="181"/>
      <c r="O36" s="186" t="s">
        <v>0</v>
      </c>
      <c r="P36" s="187"/>
      <c r="Q36" s="187"/>
      <c r="R36" s="187"/>
      <c r="S36" s="187"/>
      <c r="T36" s="187"/>
      <c r="U36" s="187"/>
      <c r="V36" s="188"/>
      <c r="W36" s="313" t="e">
        <f>VLOOKUP($AY$2,Data,48,FALSE)</f>
        <v>#REF!</v>
      </c>
      <c r="X36" s="314"/>
      <c r="Y36" s="314"/>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5"/>
    </row>
    <row r="37" spans="2:48" ht="18.600000000000001" customHeight="1">
      <c r="B37" s="192" t="s">
        <v>1</v>
      </c>
      <c r="C37" s="177"/>
      <c r="D37" s="177"/>
      <c r="E37" s="177"/>
      <c r="F37" s="177"/>
      <c r="G37" s="177"/>
      <c r="H37" s="177"/>
      <c r="I37" s="177"/>
      <c r="J37" s="177"/>
      <c r="K37" s="177"/>
      <c r="L37" s="177"/>
      <c r="M37" s="177"/>
      <c r="N37" s="178"/>
      <c r="O37" s="316" t="e">
        <f>VLOOKUP($AY$2,Data,49,FALSE)</f>
        <v>#REF!</v>
      </c>
      <c r="P37" s="317"/>
      <c r="Q37" s="317"/>
      <c r="R37" s="317"/>
      <c r="S37" s="317"/>
      <c r="T37" s="317"/>
      <c r="U37" s="317"/>
      <c r="V37" s="317"/>
      <c r="W37" s="317"/>
      <c r="X37" s="317"/>
      <c r="Y37" s="317"/>
      <c r="Z37" s="317"/>
      <c r="AA37" s="317"/>
      <c r="AB37" s="317"/>
      <c r="AC37" s="317"/>
      <c r="AD37" s="317"/>
      <c r="AE37" s="317"/>
      <c r="AF37" s="317"/>
      <c r="AG37" s="317"/>
      <c r="AH37" s="317"/>
      <c r="AI37" s="317"/>
      <c r="AJ37" s="317"/>
      <c r="AK37" s="317"/>
      <c r="AL37" s="317"/>
      <c r="AM37" s="317"/>
      <c r="AN37" s="317"/>
      <c r="AO37" s="317"/>
      <c r="AP37" s="317"/>
      <c r="AQ37" s="317"/>
      <c r="AR37" s="317"/>
      <c r="AS37" s="317"/>
      <c r="AT37" s="317"/>
      <c r="AU37" s="317"/>
      <c r="AV37" s="318"/>
    </row>
    <row r="38" spans="2:48" ht="18.600000000000001" customHeight="1">
      <c r="B38" s="193"/>
      <c r="C38" s="194"/>
      <c r="D38" s="194"/>
      <c r="E38" s="194"/>
      <c r="F38" s="194"/>
      <c r="G38" s="194"/>
      <c r="H38" s="194"/>
      <c r="I38" s="194"/>
      <c r="J38" s="194"/>
      <c r="K38" s="194"/>
      <c r="L38" s="194"/>
      <c r="M38" s="194"/>
      <c r="N38" s="195"/>
      <c r="O38" s="160"/>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2"/>
    </row>
    <row r="39" spans="2:48" ht="18.600000000000001" customHeight="1">
      <c r="B39" s="193"/>
      <c r="C39" s="194"/>
      <c r="D39" s="194"/>
      <c r="E39" s="194"/>
      <c r="F39" s="194"/>
      <c r="G39" s="194"/>
      <c r="H39" s="194"/>
      <c r="I39" s="194"/>
      <c r="J39" s="194"/>
      <c r="K39" s="194"/>
      <c r="L39" s="194"/>
      <c r="M39" s="194"/>
      <c r="N39" s="195"/>
      <c r="O39" s="163"/>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5"/>
    </row>
    <row r="40" spans="2:48" ht="18.600000000000001" customHeight="1">
      <c r="B40" s="193"/>
      <c r="C40" s="194"/>
      <c r="D40" s="194"/>
      <c r="E40" s="194"/>
      <c r="F40" s="194"/>
      <c r="G40" s="194"/>
      <c r="H40" s="194"/>
      <c r="I40" s="194"/>
      <c r="J40" s="194"/>
      <c r="K40" s="194"/>
      <c r="L40" s="194"/>
      <c r="M40" s="194"/>
      <c r="N40" s="195"/>
      <c r="O40" s="163"/>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5"/>
    </row>
    <row r="41" spans="2:48" ht="18.600000000000001" customHeight="1">
      <c r="B41" s="193"/>
      <c r="C41" s="194"/>
      <c r="D41" s="194"/>
      <c r="E41" s="194"/>
      <c r="F41" s="194"/>
      <c r="G41" s="194"/>
      <c r="H41" s="194"/>
      <c r="I41" s="194"/>
      <c r="J41" s="194"/>
      <c r="K41" s="194"/>
      <c r="L41" s="194"/>
      <c r="M41" s="194"/>
      <c r="N41" s="195"/>
      <c r="O41" s="171"/>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3"/>
    </row>
    <row r="42" spans="2:48" ht="18.600000000000001" customHeight="1">
      <c r="B42" s="174" t="s">
        <v>20</v>
      </c>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row>
    <row r="43" spans="2:48" ht="18.600000000000001" customHeight="1">
      <c r="B43" s="175" t="s">
        <v>48</v>
      </c>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row>
  </sheetData>
  <mergeCells count="154">
    <mergeCell ref="O22:R22"/>
    <mergeCell ref="S22:AA22"/>
    <mergeCell ref="AB21:AE21"/>
    <mergeCell ref="AJ23:AR23"/>
    <mergeCell ref="B2:AV2"/>
    <mergeCell ref="AS18:AV18"/>
    <mergeCell ref="AS19:AV19"/>
    <mergeCell ref="AS20:AV20"/>
    <mergeCell ref="O21:R21"/>
    <mergeCell ref="O9:AV10"/>
    <mergeCell ref="AS17:AV17"/>
    <mergeCell ref="O15:R15"/>
    <mergeCell ref="B11:N12"/>
    <mergeCell ref="O11:AV12"/>
    <mergeCell ref="B4:N5"/>
    <mergeCell ref="AS16:AV16"/>
    <mergeCell ref="O4:AV5"/>
    <mergeCell ref="H20:N20"/>
    <mergeCell ref="H21:N21"/>
    <mergeCell ref="S16:AA16"/>
    <mergeCell ref="S18:AA18"/>
    <mergeCell ref="S19:AA19"/>
    <mergeCell ref="H17:N17"/>
    <mergeCell ref="B7:N8"/>
    <mergeCell ref="O7:AV8"/>
    <mergeCell ref="AS21:AV21"/>
    <mergeCell ref="AJ21:AR21"/>
    <mergeCell ref="AF21:AI21"/>
    <mergeCell ref="O13:AV14"/>
    <mergeCell ref="AB15:AE15"/>
    <mergeCell ref="H15:N15"/>
    <mergeCell ref="AS15:AV15"/>
    <mergeCell ref="AS24:AV24"/>
    <mergeCell ref="AF24:AI24"/>
    <mergeCell ref="AF25:AI25"/>
    <mergeCell ref="AF26:AI26"/>
    <mergeCell ref="AJ22:AR22"/>
    <mergeCell ref="AS23:AV23"/>
    <mergeCell ref="AF22:AI22"/>
    <mergeCell ref="AF23:AI23"/>
    <mergeCell ref="AS22:AV22"/>
    <mergeCell ref="AJ24:AR24"/>
    <mergeCell ref="AJ25:AR25"/>
    <mergeCell ref="AS26:AV26"/>
    <mergeCell ref="AS25:AV25"/>
    <mergeCell ref="AB25:AE25"/>
    <mergeCell ref="S27:AA27"/>
    <mergeCell ref="AB24:AE24"/>
    <mergeCell ref="S29:AA29"/>
    <mergeCell ref="AB26:AE26"/>
    <mergeCell ref="S30:AA30"/>
    <mergeCell ref="AJ26:AR26"/>
    <mergeCell ref="AF29:AI29"/>
    <mergeCell ref="S15:AA15"/>
    <mergeCell ref="AJ15:AR15"/>
    <mergeCell ref="AB23:AE23"/>
    <mergeCell ref="AB22:AE22"/>
    <mergeCell ref="AF18:AI18"/>
    <mergeCell ref="AJ18:AR18"/>
    <mergeCell ref="AF19:AI19"/>
    <mergeCell ref="AJ20:AR20"/>
    <mergeCell ref="AJ19:AR19"/>
    <mergeCell ref="AF20:AI20"/>
    <mergeCell ref="AF15:AI15"/>
    <mergeCell ref="AF16:AI16"/>
    <mergeCell ref="AF17:AI17"/>
    <mergeCell ref="S20:AA20"/>
    <mergeCell ref="S21:AA21"/>
    <mergeCell ref="AJ16:AR16"/>
    <mergeCell ref="B43:AV43"/>
    <mergeCell ref="W34:AV34"/>
    <mergeCell ref="B33:N34"/>
    <mergeCell ref="B42:AV42"/>
    <mergeCell ref="B35:N36"/>
    <mergeCell ref="W36:AV36"/>
    <mergeCell ref="O37:AV37"/>
    <mergeCell ref="O38:AV38"/>
    <mergeCell ref="O34:V34"/>
    <mergeCell ref="O35:V35"/>
    <mergeCell ref="AF33:AM33"/>
    <mergeCell ref="AF35:AM35"/>
    <mergeCell ref="O39:AV39"/>
    <mergeCell ref="O36:V36"/>
    <mergeCell ref="O33:V33"/>
    <mergeCell ref="W33:AE33"/>
    <mergeCell ref="AN33:AV33"/>
    <mergeCell ref="W35:AE35"/>
    <mergeCell ref="AN35:AV35"/>
    <mergeCell ref="O41:AV41"/>
    <mergeCell ref="B37:N41"/>
    <mergeCell ref="O40:AV40"/>
    <mergeCell ref="B32:N32"/>
    <mergeCell ref="O32:AV32"/>
    <mergeCell ref="AB30:AE30"/>
    <mergeCell ref="AJ29:AR29"/>
    <mergeCell ref="AF30:AI30"/>
    <mergeCell ref="AJ30:AR30"/>
    <mergeCell ref="B31:N31"/>
    <mergeCell ref="B29:N29"/>
    <mergeCell ref="AS29:AV29"/>
    <mergeCell ref="AB29:AE29"/>
    <mergeCell ref="B30:N30"/>
    <mergeCell ref="AS30:AV30"/>
    <mergeCell ref="O31:AV31"/>
    <mergeCell ref="O29:R29"/>
    <mergeCell ref="O30:R30"/>
    <mergeCell ref="AS27:AV27"/>
    <mergeCell ref="AB28:AE28"/>
    <mergeCell ref="S28:AA28"/>
    <mergeCell ref="AJ28:AR28"/>
    <mergeCell ref="AF28:AI28"/>
    <mergeCell ref="AF27:AI27"/>
    <mergeCell ref="B6:N6"/>
    <mergeCell ref="H19:N19"/>
    <mergeCell ref="H18:N18"/>
    <mergeCell ref="B9:N10"/>
    <mergeCell ref="B13:N14"/>
    <mergeCell ref="H16:N16"/>
    <mergeCell ref="B15:G20"/>
    <mergeCell ref="O19:R19"/>
    <mergeCell ref="AB17:AE17"/>
    <mergeCell ref="O16:R16"/>
    <mergeCell ref="O17:R17"/>
    <mergeCell ref="AB18:AE18"/>
    <mergeCell ref="T17:Z17"/>
    <mergeCell ref="AB19:AE19"/>
    <mergeCell ref="O20:R20"/>
    <mergeCell ref="AB20:AE20"/>
    <mergeCell ref="O6:AV6"/>
    <mergeCell ref="AK17:AQ17"/>
    <mergeCell ref="AS28:AV28"/>
    <mergeCell ref="O18:R18"/>
    <mergeCell ref="AB16:AE16"/>
    <mergeCell ref="B21:G23"/>
    <mergeCell ref="O23:R23"/>
    <mergeCell ref="S23:AA23"/>
    <mergeCell ref="O26:R26"/>
    <mergeCell ref="S26:AA26"/>
    <mergeCell ref="H23:N23"/>
    <mergeCell ref="H26:N26"/>
    <mergeCell ref="S24:AA24"/>
    <mergeCell ref="H22:N22"/>
    <mergeCell ref="H24:N24"/>
    <mergeCell ref="H25:N25"/>
    <mergeCell ref="B27:N27"/>
    <mergeCell ref="B24:G26"/>
    <mergeCell ref="B28:N28"/>
    <mergeCell ref="O24:R24"/>
    <mergeCell ref="O25:R25"/>
    <mergeCell ref="O27:R27"/>
    <mergeCell ref="AJ27:AR27"/>
    <mergeCell ref="O28:R28"/>
    <mergeCell ref="AB27:AE27"/>
    <mergeCell ref="S25:AA25"/>
  </mergeCells>
  <phoneticPr fontId="2"/>
  <printOptions horizontalCentered="1"/>
  <pageMargins left="0.39370078740157483" right="0.39370078740157483" top="0.41" bottom="0.26" header="0.35" footer="0.24"/>
  <pageSetup paperSize="9" scale="98"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Y43"/>
  <sheetViews>
    <sheetView view="pageBreakPreview" zoomScale="75" zoomScaleNormal="100" workbookViewId="0">
      <selection activeCell="B7" sqref="B7:N8"/>
    </sheetView>
  </sheetViews>
  <sheetFormatPr defaultRowHeight="18.600000000000001" customHeight="1"/>
  <cols>
    <col min="1" max="1" width="2.125" style="1" customWidth="1"/>
    <col min="2" max="14" width="2.375" style="1" customWidth="1"/>
    <col min="15" max="47" width="2" style="1" customWidth="1"/>
    <col min="48" max="48" width="1.875" style="1" customWidth="1"/>
    <col min="49" max="49" width="2.125" style="1" customWidth="1"/>
    <col min="50" max="50" width="13.25" style="1" customWidth="1"/>
    <col min="51" max="51" width="2.75" style="1" customWidth="1"/>
    <col min="52" max="61" width="2.125" style="1" customWidth="1"/>
    <col min="62" max="16384" width="9" style="1"/>
  </cols>
  <sheetData>
    <row r="1" spans="2:51" ht="36.75" customHeight="1"/>
    <row r="2" spans="2:51" ht="18.600000000000001" customHeight="1">
      <c r="B2" s="289" t="s">
        <v>25</v>
      </c>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X2" s="11" t="s">
        <v>43</v>
      </c>
      <c r="AY2" s="12">
        <v>19</v>
      </c>
    </row>
    <row r="3" spans="2:51" ht="9.75" customHeight="1">
      <c r="AS3" s="3"/>
      <c r="AT3" s="3"/>
      <c r="AU3" s="3"/>
      <c r="AV3" s="2"/>
    </row>
    <row r="4" spans="2:51" ht="15.75" customHeight="1">
      <c r="B4" s="291" t="s">
        <v>110</v>
      </c>
      <c r="C4" s="292"/>
      <c r="D4" s="292"/>
      <c r="E4" s="292"/>
      <c r="F4" s="292"/>
      <c r="G4" s="292"/>
      <c r="H4" s="292"/>
      <c r="I4" s="292"/>
      <c r="J4" s="292"/>
      <c r="K4" s="292"/>
      <c r="L4" s="292"/>
      <c r="M4" s="292"/>
      <c r="N4" s="293"/>
      <c r="O4" s="291" t="e">
        <f>VLOOKUP($AY$2,Data,3,FALSE)</f>
        <v>#REF!</v>
      </c>
      <c r="P4" s="292"/>
      <c r="Q4" s="29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3"/>
    </row>
    <row r="5" spans="2:51" ht="15.75" customHeight="1">
      <c r="B5" s="294"/>
      <c r="C5" s="295"/>
      <c r="D5" s="295"/>
      <c r="E5" s="295"/>
      <c r="F5" s="295"/>
      <c r="G5" s="295"/>
      <c r="H5" s="295"/>
      <c r="I5" s="295"/>
      <c r="J5" s="295"/>
      <c r="K5" s="295"/>
      <c r="L5" s="295"/>
      <c r="M5" s="295"/>
      <c r="N5" s="296"/>
      <c r="O5" s="294"/>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6"/>
    </row>
    <row r="6" spans="2:51" ht="23.25" customHeight="1">
      <c r="B6" s="303" t="s">
        <v>23</v>
      </c>
      <c r="C6" s="304"/>
      <c r="D6" s="304"/>
      <c r="E6" s="304"/>
      <c r="F6" s="304"/>
      <c r="G6" s="304"/>
      <c r="H6" s="304"/>
      <c r="I6" s="304"/>
      <c r="J6" s="304"/>
      <c r="K6" s="304"/>
      <c r="L6" s="304"/>
      <c r="M6" s="304"/>
      <c r="N6" s="305"/>
      <c r="O6" s="307" t="e">
        <f>VLOOKUP($AY$2,Data,4,FALSE)</f>
        <v>#REF!</v>
      </c>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8"/>
      <c r="AS6" s="308"/>
      <c r="AT6" s="308"/>
      <c r="AU6" s="308"/>
      <c r="AV6" s="309"/>
    </row>
    <row r="7" spans="2:51" ht="18.600000000000001" customHeight="1">
      <c r="B7" s="176" t="s">
        <v>26</v>
      </c>
      <c r="C7" s="177"/>
      <c r="D7" s="177"/>
      <c r="E7" s="177"/>
      <c r="F7" s="177"/>
      <c r="G7" s="177"/>
      <c r="H7" s="177"/>
      <c r="I7" s="177"/>
      <c r="J7" s="177"/>
      <c r="K7" s="177"/>
      <c r="L7" s="177"/>
      <c r="M7" s="177"/>
      <c r="N7" s="178"/>
      <c r="O7" s="291" t="e">
        <f>VLOOKUP($AY$2,Data,5,FALSE)&amp;VLOOKUP($AY$2,Data,6,FALSE)</f>
        <v>#REF!</v>
      </c>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3"/>
    </row>
    <row r="8" spans="2:51" ht="18.600000000000001" customHeight="1">
      <c r="B8" s="179"/>
      <c r="C8" s="180"/>
      <c r="D8" s="180"/>
      <c r="E8" s="180"/>
      <c r="F8" s="180"/>
      <c r="G8" s="180"/>
      <c r="H8" s="180"/>
      <c r="I8" s="180"/>
      <c r="J8" s="180"/>
      <c r="K8" s="180"/>
      <c r="L8" s="180"/>
      <c r="M8" s="180"/>
      <c r="N8" s="181"/>
      <c r="O8" s="294"/>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6"/>
    </row>
    <row r="9" spans="2:51" ht="17.25" customHeight="1">
      <c r="B9" s="176" t="s">
        <v>24</v>
      </c>
      <c r="C9" s="177"/>
      <c r="D9" s="177"/>
      <c r="E9" s="177"/>
      <c r="F9" s="177"/>
      <c r="G9" s="177"/>
      <c r="H9" s="177"/>
      <c r="I9" s="177"/>
      <c r="J9" s="177"/>
      <c r="K9" s="177"/>
      <c r="L9" s="177"/>
      <c r="M9" s="177"/>
      <c r="N9" s="178"/>
      <c r="O9" s="291" t="e">
        <f>VLOOKUP($AY$2,Data,7,FALSE)</f>
        <v>#REF!</v>
      </c>
      <c r="P9" s="292"/>
      <c r="Q9" s="292"/>
      <c r="R9" s="292"/>
      <c r="S9" s="292"/>
      <c r="T9" s="292"/>
      <c r="U9" s="292"/>
      <c r="V9" s="292"/>
      <c r="W9" s="292"/>
      <c r="X9" s="292"/>
      <c r="Y9" s="292"/>
      <c r="Z9" s="292"/>
      <c r="AA9" s="292"/>
      <c r="AB9" s="292"/>
      <c r="AC9" s="292"/>
      <c r="AD9" s="292"/>
      <c r="AE9" s="292"/>
      <c r="AF9" s="292"/>
      <c r="AG9" s="292"/>
      <c r="AH9" s="292"/>
      <c r="AI9" s="292"/>
      <c r="AJ9" s="292"/>
      <c r="AK9" s="292"/>
      <c r="AL9" s="292"/>
      <c r="AM9" s="292"/>
      <c r="AN9" s="292"/>
      <c r="AO9" s="292"/>
      <c r="AP9" s="292"/>
      <c r="AQ9" s="292"/>
      <c r="AR9" s="292"/>
      <c r="AS9" s="292"/>
      <c r="AT9" s="292"/>
      <c r="AU9" s="292"/>
      <c r="AV9" s="293"/>
    </row>
    <row r="10" spans="2:51" ht="17.25" customHeight="1">
      <c r="B10" s="179"/>
      <c r="C10" s="180"/>
      <c r="D10" s="180"/>
      <c r="E10" s="180"/>
      <c r="F10" s="180"/>
      <c r="G10" s="180"/>
      <c r="H10" s="180"/>
      <c r="I10" s="180"/>
      <c r="J10" s="180"/>
      <c r="K10" s="180"/>
      <c r="L10" s="180"/>
      <c r="M10" s="180"/>
      <c r="N10" s="181"/>
      <c r="O10" s="294"/>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6"/>
    </row>
    <row r="11" spans="2:51" ht="15.75" customHeight="1">
      <c r="B11" s="192" t="s">
        <v>111</v>
      </c>
      <c r="C11" s="177"/>
      <c r="D11" s="177"/>
      <c r="E11" s="177"/>
      <c r="F11" s="177"/>
      <c r="G11" s="177"/>
      <c r="H11" s="177"/>
      <c r="I11" s="177"/>
      <c r="J11" s="177"/>
      <c r="K11" s="177"/>
      <c r="L11" s="177"/>
      <c r="M11" s="177"/>
      <c r="N11" s="178"/>
      <c r="O11" s="323" t="e">
        <f>VLOOKUP($AY$2,Data,8,FALSE)</f>
        <v>#REF!</v>
      </c>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5"/>
    </row>
    <row r="12" spans="2:51" ht="15.75" customHeight="1">
      <c r="B12" s="179"/>
      <c r="C12" s="180"/>
      <c r="D12" s="180"/>
      <c r="E12" s="180"/>
      <c r="F12" s="180"/>
      <c r="G12" s="180"/>
      <c r="H12" s="180"/>
      <c r="I12" s="180"/>
      <c r="J12" s="180"/>
      <c r="K12" s="180"/>
      <c r="L12" s="180"/>
      <c r="M12" s="180"/>
      <c r="N12" s="181"/>
      <c r="O12" s="326"/>
      <c r="P12" s="327"/>
      <c r="Q12" s="327"/>
      <c r="R12" s="327"/>
      <c r="S12" s="327"/>
      <c r="T12" s="327"/>
      <c r="U12" s="327"/>
      <c r="V12" s="327"/>
      <c r="W12" s="327"/>
      <c r="X12" s="327"/>
      <c r="Y12" s="327"/>
      <c r="Z12" s="327"/>
      <c r="AA12" s="327"/>
      <c r="AB12" s="327"/>
      <c r="AC12" s="327"/>
      <c r="AD12" s="327"/>
      <c r="AE12" s="327"/>
      <c r="AF12" s="327"/>
      <c r="AG12" s="327"/>
      <c r="AH12" s="327"/>
      <c r="AI12" s="327"/>
      <c r="AJ12" s="327"/>
      <c r="AK12" s="327"/>
      <c r="AL12" s="327"/>
      <c r="AM12" s="327"/>
      <c r="AN12" s="327"/>
      <c r="AO12" s="327"/>
      <c r="AP12" s="327"/>
      <c r="AQ12" s="327"/>
      <c r="AR12" s="327"/>
      <c r="AS12" s="327"/>
      <c r="AT12" s="327"/>
      <c r="AU12" s="327"/>
      <c r="AV12" s="328"/>
    </row>
    <row r="13" spans="2:51" ht="18.600000000000001" customHeight="1">
      <c r="B13" s="266" t="s">
        <v>114</v>
      </c>
      <c r="C13" s="267"/>
      <c r="D13" s="267"/>
      <c r="E13" s="267"/>
      <c r="F13" s="267"/>
      <c r="G13" s="267"/>
      <c r="H13" s="267"/>
      <c r="I13" s="267"/>
      <c r="J13" s="267"/>
      <c r="K13" s="267"/>
      <c r="L13" s="267"/>
      <c r="M13" s="267"/>
      <c r="N13" s="268"/>
      <c r="O13" s="272" t="e">
        <f>VLOOKUP($AY$2,Data,2,FALSE)</f>
        <v>#REF!</v>
      </c>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4"/>
    </row>
    <row r="14" spans="2:51" ht="18.600000000000001" customHeight="1">
      <c r="B14" s="269"/>
      <c r="C14" s="270"/>
      <c r="D14" s="270"/>
      <c r="E14" s="270"/>
      <c r="F14" s="270"/>
      <c r="G14" s="270"/>
      <c r="H14" s="270"/>
      <c r="I14" s="270"/>
      <c r="J14" s="270"/>
      <c r="K14" s="270"/>
      <c r="L14" s="270"/>
      <c r="M14" s="270"/>
      <c r="N14" s="271"/>
      <c r="O14" s="275"/>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7"/>
    </row>
    <row r="15" spans="2:51" ht="24.75" customHeight="1">
      <c r="B15" s="176" t="s">
        <v>9</v>
      </c>
      <c r="C15" s="177"/>
      <c r="D15" s="177"/>
      <c r="E15" s="177"/>
      <c r="F15" s="177"/>
      <c r="G15" s="260"/>
      <c r="H15" s="237" t="s">
        <v>4</v>
      </c>
      <c r="I15" s="238"/>
      <c r="J15" s="238"/>
      <c r="K15" s="238"/>
      <c r="L15" s="238"/>
      <c r="M15" s="238"/>
      <c r="N15" s="239"/>
      <c r="O15" s="168" t="s">
        <v>12</v>
      </c>
      <c r="P15" s="169"/>
      <c r="Q15" s="169"/>
      <c r="R15" s="169"/>
      <c r="S15" s="281" t="e">
        <f>IF(VLOOKUP($AY$2,Data,10,FALSE)=0,"-",VLOOKUP($AY$2,Data,10,FALSE))</f>
        <v>#REF!</v>
      </c>
      <c r="T15" s="281"/>
      <c r="U15" s="281"/>
      <c r="V15" s="281"/>
      <c r="W15" s="281"/>
      <c r="X15" s="281"/>
      <c r="Y15" s="281"/>
      <c r="Z15" s="281"/>
      <c r="AA15" s="281"/>
      <c r="AB15" s="281"/>
      <c r="AC15" s="281"/>
      <c r="AD15" s="281"/>
      <c r="AE15" s="282"/>
      <c r="AF15" s="168" t="s">
        <v>13</v>
      </c>
      <c r="AG15" s="169"/>
      <c r="AH15" s="169"/>
      <c r="AI15" s="169"/>
      <c r="AJ15" s="281" t="e">
        <f>IF(VLOOKUP($AY$2,Data,9,FALSE)=0,"-",VLOOKUP($AY$2,Data,9,FALSE))</f>
        <v>#REF!</v>
      </c>
      <c r="AK15" s="281"/>
      <c r="AL15" s="281"/>
      <c r="AM15" s="281"/>
      <c r="AN15" s="281"/>
      <c r="AO15" s="281"/>
      <c r="AP15" s="281"/>
      <c r="AQ15" s="281"/>
      <c r="AR15" s="281"/>
      <c r="AS15" s="281"/>
      <c r="AT15" s="281"/>
      <c r="AU15" s="281"/>
      <c r="AV15" s="282"/>
    </row>
    <row r="16" spans="2:51" ht="24.75" customHeight="1">
      <c r="B16" s="193"/>
      <c r="C16" s="194"/>
      <c r="D16" s="194"/>
      <c r="E16" s="194"/>
      <c r="F16" s="194"/>
      <c r="G16" s="261"/>
      <c r="H16" s="229" t="s">
        <v>5</v>
      </c>
      <c r="I16" s="230"/>
      <c r="J16" s="230"/>
      <c r="K16" s="230"/>
      <c r="L16" s="230"/>
      <c r="M16" s="230"/>
      <c r="N16" s="231"/>
      <c r="O16" s="232" t="s">
        <v>12</v>
      </c>
      <c r="P16" s="233"/>
      <c r="Q16" s="233"/>
      <c r="R16" s="233"/>
      <c r="S16" s="234" t="e">
        <f>IF(VLOOKUP($AY$2,Data,16,FALSE)=0,"-",VLOOKUP($AY$2,Data,16,FALSE))</f>
        <v>#REF!</v>
      </c>
      <c r="T16" s="234"/>
      <c r="U16" s="234"/>
      <c r="V16" s="234"/>
      <c r="W16" s="234"/>
      <c r="X16" s="234"/>
      <c r="Y16" s="234"/>
      <c r="Z16" s="234"/>
      <c r="AA16" s="234"/>
      <c r="AB16" s="235" t="s">
        <v>29</v>
      </c>
      <c r="AC16" s="235"/>
      <c r="AD16" s="235"/>
      <c r="AE16" s="236"/>
      <c r="AF16" s="232" t="s">
        <v>13</v>
      </c>
      <c r="AG16" s="233"/>
      <c r="AH16" s="233"/>
      <c r="AI16" s="233"/>
      <c r="AJ16" s="234" t="e">
        <f>IF(VLOOKUP($AY$2,Data,11,FALSE)=0,"-",VLOOKUP($AY$2,Data,11,FALSE))</f>
        <v>#REF!</v>
      </c>
      <c r="AK16" s="234"/>
      <c r="AL16" s="234"/>
      <c r="AM16" s="234"/>
      <c r="AN16" s="234"/>
      <c r="AO16" s="234"/>
      <c r="AP16" s="234"/>
      <c r="AQ16" s="234"/>
      <c r="AR16" s="234"/>
      <c r="AS16" s="235" t="s">
        <v>30</v>
      </c>
      <c r="AT16" s="235"/>
      <c r="AU16" s="235"/>
      <c r="AV16" s="236"/>
    </row>
    <row r="17" spans="2:48" ht="24.75" customHeight="1">
      <c r="B17" s="193"/>
      <c r="C17" s="194"/>
      <c r="D17" s="194"/>
      <c r="E17" s="194"/>
      <c r="F17" s="194"/>
      <c r="G17" s="261"/>
      <c r="H17" s="278" t="s">
        <v>19</v>
      </c>
      <c r="I17" s="279"/>
      <c r="J17" s="279"/>
      <c r="K17" s="279"/>
      <c r="L17" s="279"/>
      <c r="M17" s="279"/>
      <c r="N17" s="280"/>
      <c r="O17" s="244" t="s">
        <v>12</v>
      </c>
      <c r="P17" s="245"/>
      <c r="Q17" s="245"/>
      <c r="R17" s="245"/>
      <c r="S17" s="13" t="s">
        <v>44</v>
      </c>
      <c r="T17" s="306" t="e">
        <f>IF(VLOOKUP($AY$2,Data,17,FALSE)=0,"-",VLOOKUP($AY$2,Data,17,FALSE))</f>
        <v>#REF!</v>
      </c>
      <c r="U17" s="306"/>
      <c r="V17" s="306"/>
      <c r="W17" s="306"/>
      <c r="X17" s="306"/>
      <c r="Y17" s="306"/>
      <c r="Z17" s="306"/>
      <c r="AA17" s="13" t="s">
        <v>45</v>
      </c>
      <c r="AB17" s="235" t="s">
        <v>29</v>
      </c>
      <c r="AC17" s="235"/>
      <c r="AD17" s="235"/>
      <c r="AE17" s="236"/>
      <c r="AF17" s="244" t="s">
        <v>13</v>
      </c>
      <c r="AG17" s="245"/>
      <c r="AH17" s="245"/>
      <c r="AI17" s="245"/>
      <c r="AJ17" s="13" t="s">
        <v>46</v>
      </c>
      <c r="AK17" s="306" t="e">
        <f>IF(VLOOKUP($AY$2,Data,12,FALSE)=0,"-",VLOOKUP($AY$2,Data,12,FALSE))</f>
        <v>#REF!</v>
      </c>
      <c r="AL17" s="306"/>
      <c r="AM17" s="306"/>
      <c r="AN17" s="306"/>
      <c r="AO17" s="306"/>
      <c r="AP17" s="306"/>
      <c r="AQ17" s="306"/>
      <c r="AR17" s="13" t="s">
        <v>47</v>
      </c>
      <c r="AS17" s="235" t="s">
        <v>30</v>
      </c>
      <c r="AT17" s="235"/>
      <c r="AU17" s="235"/>
      <c r="AV17" s="236"/>
    </row>
    <row r="18" spans="2:48" ht="24.75" customHeight="1">
      <c r="B18" s="193"/>
      <c r="C18" s="194"/>
      <c r="D18" s="194"/>
      <c r="E18" s="194"/>
      <c r="F18" s="194"/>
      <c r="G18" s="261"/>
      <c r="H18" s="257" t="s">
        <v>6</v>
      </c>
      <c r="I18" s="258"/>
      <c r="J18" s="258"/>
      <c r="K18" s="258"/>
      <c r="L18" s="258"/>
      <c r="M18" s="258"/>
      <c r="N18" s="259"/>
      <c r="O18" s="244" t="s">
        <v>12</v>
      </c>
      <c r="P18" s="245"/>
      <c r="Q18" s="245"/>
      <c r="R18" s="245"/>
      <c r="S18" s="306" t="e">
        <f>IF(VLOOKUP($AY$2,Data,18,FALSE)=0,"-",VLOOKUP($AY$2,Data,18,FALSE))</f>
        <v>#REF!</v>
      </c>
      <c r="T18" s="306"/>
      <c r="U18" s="306"/>
      <c r="V18" s="306"/>
      <c r="W18" s="306"/>
      <c r="X18" s="306"/>
      <c r="Y18" s="306"/>
      <c r="Z18" s="306"/>
      <c r="AA18" s="306"/>
      <c r="AB18" s="253"/>
      <c r="AC18" s="253"/>
      <c r="AD18" s="253"/>
      <c r="AE18" s="254"/>
      <c r="AF18" s="244" t="s">
        <v>13</v>
      </c>
      <c r="AG18" s="245"/>
      <c r="AH18" s="245"/>
      <c r="AI18" s="245"/>
      <c r="AJ18" s="306" t="e">
        <f>IF(VLOOKUP($AY$2,Data,13,FALSE)=0,"-",VLOOKUP($AY$2,Data,13,FALSE))</f>
        <v>#REF!</v>
      </c>
      <c r="AK18" s="306"/>
      <c r="AL18" s="306"/>
      <c r="AM18" s="306"/>
      <c r="AN18" s="306"/>
      <c r="AO18" s="306"/>
      <c r="AP18" s="306"/>
      <c r="AQ18" s="306"/>
      <c r="AR18" s="306"/>
      <c r="AS18" s="253"/>
      <c r="AT18" s="253"/>
      <c r="AU18" s="253"/>
      <c r="AV18" s="254"/>
    </row>
    <row r="19" spans="2:48" ht="24.75" customHeight="1">
      <c r="B19" s="193"/>
      <c r="C19" s="194"/>
      <c r="D19" s="194"/>
      <c r="E19" s="194"/>
      <c r="F19" s="194"/>
      <c r="G19" s="261"/>
      <c r="H19" s="257" t="s">
        <v>112</v>
      </c>
      <c r="I19" s="258"/>
      <c r="J19" s="258"/>
      <c r="K19" s="258"/>
      <c r="L19" s="258"/>
      <c r="M19" s="258"/>
      <c r="N19" s="259"/>
      <c r="O19" s="244" t="s">
        <v>12</v>
      </c>
      <c r="P19" s="245"/>
      <c r="Q19" s="245"/>
      <c r="R19" s="245"/>
      <c r="S19" s="306" t="e">
        <f>IF(VLOOKUP($AY$2,Data,19,FALSE)=0,"-",VLOOKUP($AY$2,Data,19,FALSE))</f>
        <v>#REF!</v>
      </c>
      <c r="T19" s="306"/>
      <c r="U19" s="306"/>
      <c r="V19" s="306"/>
      <c r="W19" s="306"/>
      <c r="X19" s="306"/>
      <c r="Y19" s="306"/>
      <c r="Z19" s="306"/>
      <c r="AA19" s="306"/>
      <c r="AB19" s="255" t="s">
        <v>31</v>
      </c>
      <c r="AC19" s="255"/>
      <c r="AD19" s="255"/>
      <c r="AE19" s="256"/>
      <c r="AF19" s="244" t="s">
        <v>13</v>
      </c>
      <c r="AG19" s="245"/>
      <c r="AH19" s="245"/>
      <c r="AI19" s="245"/>
      <c r="AJ19" s="306" t="e">
        <f>IF(VLOOKUP($AY$2,Data,14,FALSE)=0,"-",VLOOKUP($AY$2,Data,14,FALSE))</f>
        <v>#REF!</v>
      </c>
      <c r="AK19" s="306"/>
      <c r="AL19" s="306"/>
      <c r="AM19" s="306"/>
      <c r="AN19" s="306"/>
      <c r="AO19" s="306"/>
      <c r="AP19" s="306"/>
      <c r="AQ19" s="306"/>
      <c r="AR19" s="306"/>
      <c r="AS19" s="255" t="s">
        <v>32</v>
      </c>
      <c r="AT19" s="255"/>
      <c r="AU19" s="255"/>
      <c r="AV19" s="256"/>
    </row>
    <row r="20" spans="2:48" ht="24.75" customHeight="1">
      <c r="B20" s="179"/>
      <c r="C20" s="180"/>
      <c r="D20" s="180"/>
      <c r="E20" s="180"/>
      <c r="F20" s="180"/>
      <c r="G20" s="262"/>
      <c r="H20" s="219" t="s">
        <v>113</v>
      </c>
      <c r="I20" s="220"/>
      <c r="J20" s="220"/>
      <c r="K20" s="220"/>
      <c r="L20" s="220"/>
      <c r="M20" s="220"/>
      <c r="N20" s="221"/>
      <c r="O20" s="222" t="s">
        <v>12</v>
      </c>
      <c r="P20" s="223"/>
      <c r="Q20" s="223"/>
      <c r="R20" s="223"/>
      <c r="S20" s="240" t="e">
        <f>IF(VLOOKUP($AY$2,Data,20,FALSE)=0,"-",VLOOKUP($AY$2,Data,20,FALSE))</f>
        <v>#REF!</v>
      </c>
      <c r="T20" s="240"/>
      <c r="U20" s="240"/>
      <c r="V20" s="240"/>
      <c r="W20" s="240"/>
      <c r="X20" s="240"/>
      <c r="Y20" s="240"/>
      <c r="Z20" s="240"/>
      <c r="AA20" s="240"/>
      <c r="AB20" s="241" t="s">
        <v>31</v>
      </c>
      <c r="AC20" s="241"/>
      <c r="AD20" s="241"/>
      <c r="AE20" s="242"/>
      <c r="AF20" s="222" t="s">
        <v>13</v>
      </c>
      <c r="AG20" s="223"/>
      <c r="AH20" s="223"/>
      <c r="AI20" s="223"/>
      <c r="AJ20" s="240" t="e">
        <f>IF(VLOOKUP($AY$2,Data,15,FALSE)=0,"-",VLOOKUP($AY$2,Data,15,FALSE))</f>
        <v>#REF!</v>
      </c>
      <c r="AK20" s="240"/>
      <c r="AL20" s="240"/>
      <c r="AM20" s="240"/>
      <c r="AN20" s="240"/>
      <c r="AO20" s="240"/>
      <c r="AP20" s="240"/>
      <c r="AQ20" s="240"/>
      <c r="AR20" s="240"/>
      <c r="AS20" s="241" t="s">
        <v>32</v>
      </c>
      <c r="AT20" s="241"/>
      <c r="AU20" s="241"/>
      <c r="AV20" s="242"/>
    </row>
    <row r="21" spans="2:48" ht="24.75" customHeight="1">
      <c r="B21" s="176" t="s">
        <v>10</v>
      </c>
      <c r="C21" s="224"/>
      <c r="D21" s="224"/>
      <c r="E21" s="224"/>
      <c r="F21" s="224"/>
      <c r="G21" s="251"/>
      <c r="H21" s="237" t="s">
        <v>5</v>
      </c>
      <c r="I21" s="238"/>
      <c r="J21" s="238"/>
      <c r="K21" s="238"/>
      <c r="L21" s="238"/>
      <c r="M21" s="238"/>
      <c r="N21" s="239"/>
      <c r="O21" s="168" t="s">
        <v>12</v>
      </c>
      <c r="P21" s="169"/>
      <c r="Q21" s="169"/>
      <c r="R21" s="169"/>
      <c r="S21" s="249" t="e">
        <f>IF(VLOOKUP($AY$2,Data,24,FALSE)=0,"-",VLOOKUP($AY$2,Data,24,FALSE))</f>
        <v>#REF!</v>
      </c>
      <c r="T21" s="249"/>
      <c r="U21" s="249"/>
      <c r="V21" s="249"/>
      <c r="W21" s="249"/>
      <c r="X21" s="249"/>
      <c r="Y21" s="249"/>
      <c r="Z21" s="249"/>
      <c r="AA21" s="249"/>
      <c r="AB21" s="247" t="s">
        <v>29</v>
      </c>
      <c r="AC21" s="247"/>
      <c r="AD21" s="247"/>
      <c r="AE21" s="248"/>
      <c r="AF21" s="168" t="s">
        <v>13</v>
      </c>
      <c r="AG21" s="169"/>
      <c r="AH21" s="169"/>
      <c r="AI21" s="169"/>
      <c r="AJ21" s="249" t="e">
        <f>IF(VLOOKUP($AY$2,Data,21,FALSE)=0,"-",VLOOKUP($AY$2,Data,21,FALSE))</f>
        <v>#REF!</v>
      </c>
      <c r="AK21" s="249"/>
      <c r="AL21" s="249"/>
      <c r="AM21" s="249"/>
      <c r="AN21" s="249"/>
      <c r="AO21" s="249"/>
      <c r="AP21" s="249"/>
      <c r="AQ21" s="249"/>
      <c r="AR21" s="249"/>
      <c r="AS21" s="247" t="s">
        <v>30</v>
      </c>
      <c r="AT21" s="247"/>
      <c r="AU21" s="247"/>
      <c r="AV21" s="248"/>
    </row>
    <row r="22" spans="2:48" ht="24.75" customHeight="1">
      <c r="B22" s="225"/>
      <c r="C22" s="226"/>
      <c r="D22" s="226"/>
      <c r="E22" s="226"/>
      <c r="F22" s="226"/>
      <c r="G22" s="252"/>
      <c r="H22" s="229" t="s">
        <v>112</v>
      </c>
      <c r="I22" s="230"/>
      <c r="J22" s="230"/>
      <c r="K22" s="230"/>
      <c r="L22" s="230"/>
      <c r="M22" s="230"/>
      <c r="N22" s="231"/>
      <c r="O22" s="232" t="s">
        <v>12</v>
      </c>
      <c r="P22" s="233"/>
      <c r="Q22" s="233"/>
      <c r="R22" s="233"/>
      <c r="S22" s="234" t="e">
        <f>IF(VLOOKUP($AY$2,Data,25,FALSE)=0,"-",VLOOKUP($AY$2,Data,25,FALSE))</f>
        <v>#REF!</v>
      </c>
      <c r="T22" s="234"/>
      <c r="U22" s="234"/>
      <c r="V22" s="234"/>
      <c r="W22" s="234"/>
      <c r="X22" s="234"/>
      <c r="Y22" s="234"/>
      <c r="Z22" s="234"/>
      <c r="AA22" s="234"/>
      <c r="AB22" s="235" t="s">
        <v>31</v>
      </c>
      <c r="AC22" s="235"/>
      <c r="AD22" s="235"/>
      <c r="AE22" s="236"/>
      <c r="AF22" s="232" t="s">
        <v>13</v>
      </c>
      <c r="AG22" s="233"/>
      <c r="AH22" s="233"/>
      <c r="AI22" s="233"/>
      <c r="AJ22" s="234" t="e">
        <f>IF(VLOOKUP($AY$2,Data,22,FALSE)=0,"-",VLOOKUP($AY$2,Data,22,FALSE))</f>
        <v>#REF!</v>
      </c>
      <c r="AK22" s="234"/>
      <c r="AL22" s="234"/>
      <c r="AM22" s="234"/>
      <c r="AN22" s="234"/>
      <c r="AO22" s="234"/>
      <c r="AP22" s="234"/>
      <c r="AQ22" s="234"/>
      <c r="AR22" s="234"/>
      <c r="AS22" s="235" t="s">
        <v>32</v>
      </c>
      <c r="AT22" s="235"/>
      <c r="AU22" s="235"/>
      <c r="AV22" s="236"/>
    </row>
    <row r="23" spans="2:48" ht="24.75" customHeight="1">
      <c r="B23" s="225"/>
      <c r="C23" s="226"/>
      <c r="D23" s="226"/>
      <c r="E23" s="226"/>
      <c r="F23" s="226"/>
      <c r="G23" s="252"/>
      <c r="H23" s="219" t="s">
        <v>113</v>
      </c>
      <c r="I23" s="220"/>
      <c r="J23" s="220"/>
      <c r="K23" s="220"/>
      <c r="L23" s="220"/>
      <c r="M23" s="220"/>
      <c r="N23" s="221"/>
      <c r="O23" s="222" t="s">
        <v>12</v>
      </c>
      <c r="P23" s="223"/>
      <c r="Q23" s="223"/>
      <c r="R23" s="223"/>
      <c r="S23" s="240" t="e">
        <f>IF(VLOOKUP($AY$2,Data,26,FALSE)=0,"-",VLOOKUP($AY$2,Data,26,FALSE))</f>
        <v>#REF!</v>
      </c>
      <c r="T23" s="240"/>
      <c r="U23" s="240"/>
      <c r="V23" s="240"/>
      <c r="W23" s="240"/>
      <c r="X23" s="240"/>
      <c r="Y23" s="240"/>
      <c r="Z23" s="240"/>
      <c r="AA23" s="240"/>
      <c r="AB23" s="241" t="s">
        <v>31</v>
      </c>
      <c r="AC23" s="241"/>
      <c r="AD23" s="241"/>
      <c r="AE23" s="242"/>
      <c r="AF23" s="222" t="s">
        <v>13</v>
      </c>
      <c r="AG23" s="223"/>
      <c r="AH23" s="223"/>
      <c r="AI23" s="223"/>
      <c r="AJ23" s="240" t="e">
        <f>IF(VLOOKUP($AY$2,Data,23,FALSE)=0,"-",VLOOKUP($AY$2,Data,23,FALSE))</f>
        <v>#REF!</v>
      </c>
      <c r="AK23" s="240"/>
      <c r="AL23" s="240"/>
      <c r="AM23" s="240"/>
      <c r="AN23" s="240"/>
      <c r="AO23" s="240"/>
      <c r="AP23" s="240"/>
      <c r="AQ23" s="240"/>
      <c r="AR23" s="240"/>
      <c r="AS23" s="241" t="s">
        <v>32</v>
      </c>
      <c r="AT23" s="241"/>
      <c r="AU23" s="241"/>
      <c r="AV23" s="242"/>
    </row>
    <row r="24" spans="2:48" ht="24.75" customHeight="1">
      <c r="B24" s="176" t="s">
        <v>11</v>
      </c>
      <c r="C24" s="224"/>
      <c r="D24" s="224"/>
      <c r="E24" s="224"/>
      <c r="F24" s="224"/>
      <c r="G24" s="224"/>
      <c r="H24" s="237" t="s">
        <v>5</v>
      </c>
      <c r="I24" s="238"/>
      <c r="J24" s="238"/>
      <c r="K24" s="238"/>
      <c r="L24" s="238"/>
      <c r="M24" s="238"/>
      <c r="N24" s="239"/>
      <c r="O24" s="168" t="s">
        <v>12</v>
      </c>
      <c r="P24" s="169"/>
      <c r="Q24" s="169"/>
      <c r="R24" s="169"/>
      <c r="S24" s="249" t="e">
        <f>IF(VLOOKUP($AY$2,Data,30,FALSE)=0,"-",VLOOKUP($AY$2,Data,30,FALSE))</f>
        <v>#REF!</v>
      </c>
      <c r="T24" s="249"/>
      <c r="U24" s="249"/>
      <c r="V24" s="249"/>
      <c r="W24" s="249"/>
      <c r="X24" s="249"/>
      <c r="Y24" s="249"/>
      <c r="Z24" s="249"/>
      <c r="AA24" s="249"/>
      <c r="AB24" s="247" t="s">
        <v>29</v>
      </c>
      <c r="AC24" s="247"/>
      <c r="AD24" s="247"/>
      <c r="AE24" s="248"/>
      <c r="AF24" s="168" t="s">
        <v>13</v>
      </c>
      <c r="AG24" s="169"/>
      <c r="AH24" s="169"/>
      <c r="AI24" s="169"/>
      <c r="AJ24" s="249" t="e">
        <f>IF(VLOOKUP($AY$2,Data,27,FALSE)=0,"-",VLOOKUP($AY$2,Data,27,FALSE))</f>
        <v>#REF!</v>
      </c>
      <c r="AK24" s="249"/>
      <c r="AL24" s="249"/>
      <c r="AM24" s="249"/>
      <c r="AN24" s="249"/>
      <c r="AO24" s="249"/>
      <c r="AP24" s="249"/>
      <c r="AQ24" s="249"/>
      <c r="AR24" s="249"/>
      <c r="AS24" s="247" t="s">
        <v>30</v>
      </c>
      <c r="AT24" s="247"/>
      <c r="AU24" s="247"/>
      <c r="AV24" s="248"/>
    </row>
    <row r="25" spans="2:48" ht="24.75" customHeight="1">
      <c r="B25" s="225"/>
      <c r="C25" s="226"/>
      <c r="D25" s="226"/>
      <c r="E25" s="226"/>
      <c r="F25" s="226"/>
      <c r="G25" s="226"/>
      <c r="H25" s="229" t="s">
        <v>112</v>
      </c>
      <c r="I25" s="230"/>
      <c r="J25" s="230"/>
      <c r="K25" s="230"/>
      <c r="L25" s="230"/>
      <c r="M25" s="230"/>
      <c r="N25" s="231"/>
      <c r="O25" s="232" t="s">
        <v>12</v>
      </c>
      <c r="P25" s="233"/>
      <c r="Q25" s="233"/>
      <c r="R25" s="233"/>
      <c r="S25" s="234" t="e">
        <f>IF(VLOOKUP($AY$2,Data,31,FALSE)=0,"-",VLOOKUP($AY$2,Data,31,FALSE))</f>
        <v>#REF!</v>
      </c>
      <c r="T25" s="234"/>
      <c r="U25" s="234"/>
      <c r="V25" s="234"/>
      <c r="W25" s="234"/>
      <c r="X25" s="234"/>
      <c r="Y25" s="234"/>
      <c r="Z25" s="234"/>
      <c r="AA25" s="234"/>
      <c r="AB25" s="235" t="s">
        <v>31</v>
      </c>
      <c r="AC25" s="235"/>
      <c r="AD25" s="235"/>
      <c r="AE25" s="236"/>
      <c r="AF25" s="232" t="s">
        <v>13</v>
      </c>
      <c r="AG25" s="233"/>
      <c r="AH25" s="233"/>
      <c r="AI25" s="233"/>
      <c r="AJ25" s="234" t="e">
        <f>IF(VLOOKUP($AY$2,Data,28,FALSE)=0,"-",VLOOKUP($AY$2,Data,28,FALSE))</f>
        <v>#REF!</v>
      </c>
      <c r="AK25" s="234"/>
      <c r="AL25" s="234"/>
      <c r="AM25" s="234"/>
      <c r="AN25" s="234"/>
      <c r="AO25" s="234"/>
      <c r="AP25" s="234"/>
      <c r="AQ25" s="234"/>
      <c r="AR25" s="234"/>
      <c r="AS25" s="235" t="s">
        <v>32</v>
      </c>
      <c r="AT25" s="235"/>
      <c r="AU25" s="235"/>
      <c r="AV25" s="236"/>
    </row>
    <row r="26" spans="2:48" ht="24.75" customHeight="1">
      <c r="B26" s="227"/>
      <c r="C26" s="228"/>
      <c r="D26" s="228"/>
      <c r="E26" s="228"/>
      <c r="F26" s="228"/>
      <c r="G26" s="228"/>
      <c r="H26" s="219" t="s">
        <v>113</v>
      </c>
      <c r="I26" s="220"/>
      <c r="J26" s="220"/>
      <c r="K26" s="220"/>
      <c r="L26" s="220"/>
      <c r="M26" s="220"/>
      <c r="N26" s="221"/>
      <c r="O26" s="222" t="s">
        <v>12</v>
      </c>
      <c r="P26" s="223"/>
      <c r="Q26" s="223"/>
      <c r="R26" s="223"/>
      <c r="S26" s="240" t="e">
        <f>IF(VLOOKUP($AY$2,Data,32,FALSE)=0,"-",VLOOKUP($AY$2,Data,32,FALSE))</f>
        <v>#REF!</v>
      </c>
      <c r="T26" s="240"/>
      <c r="U26" s="240"/>
      <c r="V26" s="240"/>
      <c r="W26" s="240"/>
      <c r="X26" s="240"/>
      <c r="Y26" s="240"/>
      <c r="Z26" s="240"/>
      <c r="AA26" s="240"/>
      <c r="AB26" s="241" t="s">
        <v>31</v>
      </c>
      <c r="AC26" s="241"/>
      <c r="AD26" s="241"/>
      <c r="AE26" s="242"/>
      <c r="AF26" s="222" t="s">
        <v>13</v>
      </c>
      <c r="AG26" s="223"/>
      <c r="AH26" s="223"/>
      <c r="AI26" s="223"/>
      <c r="AJ26" s="240" t="e">
        <f>IF(VLOOKUP($AY$2,Data,29,FALSE)=0,"-",VLOOKUP($AY$2,Data,29,FALSE))</f>
        <v>#REF!</v>
      </c>
      <c r="AK26" s="240"/>
      <c r="AL26" s="240"/>
      <c r="AM26" s="240"/>
      <c r="AN26" s="240"/>
      <c r="AO26" s="240"/>
      <c r="AP26" s="240"/>
      <c r="AQ26" s="240"/>
      <c r="AR26" s="240"/>
      <c r="AS26" s="241" t="s">
        <v>32</v>
      </c>
      <c r="AT26" s="241"/>
      <c r="AU26" s="241"/>
      <c r="AV26" s="242"/>
    </row>
    <row r="27" spans="2:48" ht="24.75" customHeight="1">
      <c r="B27" s="210" t="s">
        <v>7</v>
      </c>
      <c r="C27" s="211"/>
      <c r="D27" s="211"/>
      <c r="E27" s="211"/>
      <c r="F27" s="211"/>
      <c r="G27" s="211"/>
      <c r="H27" s="211"/>
      <c r="I27" s="211"/>
      <c r="J27" s="211"/>
      <c r="K27" s="211"/>
      <c r="L27" s="211"/>
      <c r="M27" s="211"/>
      <c r="N27" s="212"/>
      <c r="O27" s="216" t="s">
        <v>12</v>
      </c>
      <c r="P27" s="217"/>
      <c r="Q27" s="217"/>
      <c r="R27" s="217"/>
      <c r="S27" s="218" t="e">
        <f>IF(VLOOKUP($AY$2,Data,34,FALSE)=0,"-",VLOOKUP($AY$2,Data,34,FALSE))</f>
        <v>#REF!</v>
      </c>
      <c r="T27" s="218"/>
      <c r="U27" s="218"/>
      <c r="V27" s="218"/>
      <c r="W27" s="218"/>
      <c r="X27" s="218"/>
      <c r="Y27" s="218"/>
      <c r="Z27" s="218"/>
      <c r="AA27" s="218"/>
      <c r="AB27" s="214" t="s">
        <v>29</v>
      </c>
      <c r="AC27" s="214"/>
      <c r="AD27" s="214"/>
      <c r="AE27" s="215"/>
      <c r="AF27" s="216" t="s">
        <v>13</v>
      </c>
      <c r="AG27" s="217"/>
      <c r="AH27" s="217"/>
      <c r="AI27" s="217"/>
      <c r="AJ27" s="218" t="e">
        <f>IF(VLOOKUP($AY$2,Data,33,FALSE)=0,"-",VLOOKUP($AY$2,Data,33,FALSE))</f>
        <v>#REF!</v>
      </c>
      <c r="AK27" s="218"/>
      <c r="AL27" s="218"/>
      <c r="AM27" s="218"/>
      <c r="AN27" s="218"/>
      <c r="AO27" s="218"/>
      <c r="AP27" s="218"/>
      <c r="AQ27" s="218"/>
      <c r="AR27" s="218"/>
      <c r="AS27" s="214" t="s">
        <v>30</v>
      </c>
      <c r="AT27" s="214"/>
      <c r="AU27" s="214"/>
      <c r="AV27" s="215"/>
    </row>
    <row r="28" spans="2:48" ht="24.75" customHeight="1">
      <c r="B28" s="210" t="s">
        <v>14</v>
      </c>
      <c r="C28" s="211"/>
      <c r="D28" s="211"/>
      <c r="E28" s="211"/>
      <c r="F28" s="211"/>
      <c r="G28" s="211"/>
      <c r="H28" s="211"/>
      <c r="I28" s="211"/>
      <c r="J28" s="211"/>
      <c r="K28" s="211"/>
      <c r="L28" s="211"/>
      <c r="M28" s="211"/>
      <c r="N28" s="212"/>
      <c r="O28" s="216" t="s">
        <v>12</v>
      </c>
      <c r="P28" s="217"/>
      <c r="Q28" s="217"/>
      <c r="R28" s="217"/>
      <c r="S28" s="218" t="e">
        <f>IF(VLOOKUP($AY$2,Data,38,FALSE)=0,"-",VLOOKUP($AY$2,Data,38,FALSE))</f>
        <v>#REF!</v>
      </c>
      <c r="T28" s="218"/>
      <c r="U28" s="218"/>
      <c r="V28" s="218"/>
      <c r="W28" s="218"/>
      <c r="X28" s="218"/>
      <c r="Y28" s="218"/>
      <c r="Z28" s="218"/>
      <c r="AA28" s="218"/>
      <c r="AB28" s="214" t="s">
        <v>33</v>
      </c>
      <c r="AC28" s="214"/>
      <c r="AD28" s="214"/>
      <c r="AE28" s="215"/>
      <c r="AF28" s="216" t="s">
        <v>13</v>
      </c>
      <c r="AG28" s="217"/>
      <c r="AH28" s="217"/>
      <c r="AI28" s="217"/>
      <c r="AJ28" s="218" t="e">
        <f>IF(VLOOKUP($AY$2,Data,35,FALSE)=0,"-",VLOOKUP($AY$2,Data,35,FALSE))</f>
        <v>#REF!</v>
      </c>
      <c r="AK28" s="218"/>
      <c r="AL28" s="218"/>
      <c r="AM28" s="218"/>
      <c r="AN28" s="218"/>
      <c r="AO28" s="218"/>
      <c r="AP28" s="218"/>
      <c r="AQ28" s="218"/>
      <c r="AR28" s="218"/>
      <c r="AS28" s="214" t="s">
        <v>34</v>
      </c>
      <c r="AT28" s="214"/>
      <c r="AU28" s="214"/>
      <c r="AV28" s="215"/>
    </row>
    <row r="29" spans="2:48" ht="24.75" customHeight="1">
      <c r="B29" s="210" t="s">
        <v>15</v>
      </c>
      <c r="C29" s="211"/>
      <c r="D29" s="211"/>
      <c r="E29" s="211"/>
      <c r="F29" s="211"/>
      <c r="G29" s="211"/>
      <c r="H29" s="211"/>
      <c r="I29" s="211"/>
      <c r="J29" s="211"/>
      <c r="K29" s="211"/>
      <c r="L29" s="211"/>
      <c r="M29" s="211"/>
      <c r="N29" s="212"/>
      <c r="O29" s="216" t="s">
        <v>12</v>
      </c>
      <c r="P29" s="217"/>
      <c r="Q29" s="217"/>
      <c r="R29" s="217"/>
      <c r="S29" s="218" t="e">
        <f>IF(VLOOKUP($AY$2,Data,39,FALSE)=0,"-",VLOOKUP($AY$2,Data,39,FALSE))</f>
        <v>#REF!</v>
      </c>
      <c r="T29" s="218"/>
      <c r="U29" s="218"/>
      <c r="V29" s="218"/>
      <c r="W29" s="218"/>
      <c r="X29" s="218"/>
      <c r="Y29" s="218"/>
      <c r="Z29" s="218"/>
      <c r="AA29" s="218"/>
      <c r="AB29" s="214" t="s">
        <v>29</v>
      </c>
      <c r="AC29" s="214"/>
      <c r="AD29" s="214"/>
      <c r="AE29" s="215"/>
      <c r="AF29" s="216" t="s">
        <v>13</v>
      </c>
      <c r="AG29" s="217"/>
      <c r="AH29" s="217"/>
      <c r="AI29" s="217"/>
      <c r="AJ29" s="218" t="e">
        <f>IF(VLOOKUP($AY$2,Data,36,FALSE)=0,"-",VLOOKUP($AY$2,Data,36,FALSE))</f>
        <v>#REF!</v>
      </c>
      <c r="AK29" s="218"/>
      <c r="AL29" s="218"/>
      <c r="AM29" s="218"/>
      <c r="AN29" s="218"/>
      <c r="AO29" s="218"/>
      <c r="AP29" s="218"/>
      <c r="AQ29" s="218"/>
      <c r="AR29" s="218"/>
      <c r="AS29" s="214" t="s">
        <v>30</v>
      </c>
      <c r="AT29" s="214"/>
      <c r="AU29" s="214"/>
      <c r="AV29" s="215"/>
    </row>
    <row r="30" spans="2:48" ht="24.75" customHeight="1">
      <c r="B30" s="199" t="s">
        <v>18</v>
      </c>
      <c r="C30" s="200"/>
      <c r="D30" s="200"/>
      <c r="E30" s="200"/>
      <c r="F30" s="200"/>
      <c r="G30" s="200"/>
      <c r="H30" s="200"/>
      <c r="I30" s="200"/>
      <c r="J30" s="200"/>
      <c r="K30" s="200"/>
      <c r="L30" s="200"/>
      <c r="M30" s="200"/>
      <c r="N30" s="201"/>
      <c r="O30" s="168" t="s">
        <v>12</v>
      </c>
      <c r="P30" s="169"/>
      <c r="Q30" s="169"/>
      <c r="R30" s="169"/>
      <c r="S30" s="249" t="e">
        <f>IF(VLOOKUP($AY$2,Data,40,FALSE)=0,"-",VLOOKUP($AY$2,Data,40,FALSE))</f>
        <v>#REF!</v>
      </c>
      <c r="T30" s="249"/>
      <c r="U30" s="249"/>
      <c r="V30" s="249"/>
      <c r="W30" s="249"/>
      <c r="X30" s="249"/>
      <c r="Y30" s="249"/>
      <c r="Z30" s="249"/>
      <c r="AA30" s="249"/>
      <c r="AB30" s="166" t="s">
        <v>29</v>
      </c>
      <c r="AC30" s="166"/>
      <c r="AD30" s="166"/>
      <c r="AE30" s="167"/>
      <c r="AF30" s="168" t="s">
        <v>13</v>
      </c>
      <c r="AG30" s="169"/>
      <c r="AH30" s="169"/>
      <c r="AI30" s="169"/>
      <c r="AJ30" s="249" t="e">
        <f>IF(VLOOKUP($AY$2,Data,37,FALSE)=0,"-",VLOOKUP($AY$2,Data,37,FALSE))</f>
        <v>#REF!</v>
      </c>
      <c r="AK30" s="249"/>
      <c r="AL30" s="249"/>
      <c r="AM30" s="249"/>
      <c r="AN30" s="249"/>
      <c r="AO30" s="249"/>
      <c r="AP30" s="249"/>
      <c r="AQ30" s="249"/>
      <c r="AR30" s="249"/>
      <c r="AS30" s="166" t="s">
        <v>30</v>
      </c>
      <c r="AT30" s="166"/>
      <c r="AU30" s="166"/>
      <c r="AV30" s="167"/>
    </row>
    <row r="31" spans="2:48" ht="33.75" customHeight="1">
      <c r="B31" s="199" t="s">
        <v>16</v>
      </c>
      <c r="C31" s="200"/>
      <c r="D31" s="200"/>
      <c r="E31" s="200"/>
      <c r="F31" s="200"/>
      <c r="G31" s="200"/>
      <c r="H31" s="200"/>
      <c r="I31" s="200"/>
      <c r="J31" s="200"/>
      <c r="K31" s="200"/>
      <c r="L31" s="200"/>
      <c r="M31" s="200"/>
      <c r="N31" s="201"/>
      <c r="O31" s="310" t="e">
        <f>IF(VLOOKUP($AY$2,Data,41,FALSE)=0,"-",VLOOKUP($AY$2,Data,41,FALSE))</f>
        <v>#REF!</v>
      </c>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c r="AP31" s="311"/>
      <c r="AQ31" s="311"/>
      <c r="AR31" s="311"/>
      <c r="AS31" s="311"/>
      <c r="AT31" s="311"/>
      <c r="AU31" s="311"/>
      <c r="AV31" s="312"/>
    </row>
    <row r="32" spans="2:48" ht="21.75" customHeight="1">
      <c r="B32" s="210" t="s">
        <v>8</v>
      </c>
      <c r="C32" s="211"/>
      <c r="D32" s="211"/>
      <c r="E32" s="211"/>
      <c r="F32" s="211"/>
      <c r="G32" s="211"/>
      <c r="H32" s="211"/>
      <c r="I32" s="211"/>
      <c r="J32" s="211"/>
      <c r="K32" s="211"/>
      <c r="L32" s="211"/>
      <c r="M32" s="211"/>
      <c r="N32" s="212"/>
      <c r="O32" s="310" t="e">
        <f>IF(VLOOKUP($AY$2,Data,42,FALSE)=0,"-",VLOOKUP($AY$2,Data,42,FALSE))</f>
        <v>#REF!</v>
      </c>
      <c r="P32" s="311"/>
      <c r="Q32" s="311"/>
      <c r="R32" s="311"/>
      <c r="S32" s="311"/>
      <c r="T32" s="311"/>
      <c r="U32" s="311"/>
      <c r="V32" s="311"/>
      <c r="W32" s="311"/>
      <c r="X32" s="311"/>
      <c r="Y32" s="311"/>
      <c r="Z32" s="311"/>
      <c r="AA32" s="311"/>
      <c r="AB32" s="311"/>
      <c r="AC32" s="311"/>
      <c r="AD32" s="311"/>
      <c r="AE32" s="311"/>
      <c r="AF32" s="311"/>
      <c r="AG32" s="311"/>
      <c r="AH32" s="311"/>
      <c r="AI32" s="311"/>
      <c r="AJ32" s="311"/>
      <c r="AK32" s="311"/>
      <c r="AL32" s="311"/>
      <c r="AM32" s="311"/>
      <c r="AN32" s="311"/>
      <c r="AO32" s="311"/>
      <c r="AP32" s="311"/>
      <c r="AQ32" s="311"/>
      <c r="AR32" s="311"/>
      <c r="AS32" s="311"/>
      <c r="AT32" s="311"/>
      <c r="AU32" s="311"/>
      <c r="AV32" s="312"/>
    </row>
    <row r="33" spans="2:48" ht="18.600000000000001" customHeight="1">
      <c r="B33" s="176" t="s">
        <v>2</v>
      </c>
      <c r="C33" s="202"/>
      <c r="D33" s="202"/>
      <c r="E33" s="202"/>
      <c r="F33" s="202"/>
      <c r="G33" s="202"/>
      <c r="H33" s="202"/>
      <c r="I33" s="202"/>
      <c r="J33" s="202"/>
      <c r="K33" s="202"/>
      <c r="L33" s="202"/>
      <c r="M33" s="202"/>
      <c r="N33" s="203"/>
      <c r="O33" s="182" t="s">
        <v>27</v>
      </c>
      <c r="P33" s="183"/>
      <c r="Q33" s="183"/>
      <c r="R33" s="183"/>
      <c r="S33" s="183"/>
      <c r="T33" s="183"/>
      <c r="U33" s="183"/>
      <c r="V33" s="184"/>
      <c r="W33" s="319" t="e">
        <f>VLOOKUP($AY$2,Data,43,FALSE)</f>
        <v>#REF!</v>
      </c>
      <c r="X33" s="320"/>
      <c r="Y33" s="320"/>
      <c r="Z33" s="320"/>
      <c r="AA33" s="320"/>
      <c r="AB33" s="320"/>
      <c r="AC33" s="320"/>
      <c r="AD33" s="320"/>
      <c r="AE33" s="321"/>
      <c r="AF33" s="185" t="s">
        <v>28</v>
      </c>
      <c r="AG33" s="183"/>
      <c r="AH33" s="183"/>
      <c r="AI33" s="183"/>
      <c r="AJ33" s="183"/>
      <c r="AK33" s="183"/>
      <c r="AL33" s="183"/>
      <c r="AM33" s="184"/>
      <c r="AN33" s="319" t="e">
        <f>VLOOKUP($AY$2,Data,44,FALSE)</f>
        <v>#REF!</v>
      </c>
      <c r="AO33" s="320"/>
      <c r="AP33" s="320"/>
      <c r="AQ33" s="320"/>
      <c r="AR33" s="320"/>
      <c r="AS33" s="320"/>
      <c r="AT33" s="320"/>
      <c r="AU33" s="320"/>
      <c r="AV33" s="322"/>
    </row>
    <row r="34" spans="2:48" ht="18.600000000000001" customHeight="1">
      <c r="B34" s="204"/>
      <c r="C34" s="205"/>
      <c r="D34" s="205"/>
      <c r="E34" s="205"/>
      <c r="F34" s="205"/>
      <c r="G34" s="205"/>
      <c r="H34" s="205"/>
      <c r="I34" s="205"/>
      <c r="J34" s="205"/>
      <c r="K34" s="205"/>
      <c r="L34" s="205"/>
      <c r="M34" s="205"/>
      <c r="N34" s="206"/>
      <c r="O34" s="186" t="s">
        <v>0</v>
      </c>
      <c r="P34" s="187"/>
      <c r="Q34" s="187"/>
      <c r="R34" s="187"/>
      <c r="S34" s="187"/>
      <c r="T34" s="187"/>
      <c r="U34" s="187"/>
      <c r="V34" s="188"/>
      <c r="W34" s="313" t="e">
        <f>VLOOKUP($AY$2,Data,45,FALSE)</f>
        <v>#REF!</v>
      </c>
      <c r="X34" s="314"/>
      <c r="Y34" s="314"/>
      <c r="Z34" s="314"/>
      <c r="AA34" s="314"/>
      <c r="AB34" s="314"/>
      <c r="AC34" s="314"/>
      <c r="AD34" s="314"/>
      <c r="AE34" s="314"/>
      <c r="AF34" s="314"/>
      <c r="AG34" s="314"/>
      <c r="AH34" s="314"/>
      <c r="AI34" s="314"/>
      <c r="AJ34" s="314"/>
      <c r="AK34" s="314"/>
      <c r="AL34" s="314"/>
      <c r="AM34" s="314"/>
      <c r="AN34" s="314"/>
      <c r="AO34" s="314"/>
      <c r="AP34" s="314"/>
      <c r="AQ34" s="314"/>
      <c r="AR34" s="314"/>
      <c r="AS34" s="314"/>
      <c r="AT34" s="314"/>
      <c r="AU34" s="314"/>
      <c r="AV34" s="315"/>
    </row>
    <row r="35" spans="2:48" ht="18.600000000000001" customHeight="1">
      <c r="B35" s="176" t="s">
        <v>3</v>
      </c>
      <c r="C35" s="177"/>
      <c r="D35" s="177"/>
      <c r="E35" s="177"/>
      <c r="F35" s="177"/>
      <c r="G35" s="177"/>
      <c r="H35" s="177"/>
      <c r="I35" s="177"/>
      <c r="J35" s="177"/>
      <c r="K35" s="177"/>
      <c r="L35" s="177"/>
      <c r="M35" s="177"/>
      <c r="N35" s="178"/>
      <c r="O35" s="182" t="s">
        <v>27</v>
      </c>
      <c r="P35" s="183"/>
      <c r="Q35" s="183"/>
      <c r="R35" s="183"/>
      <c r="S35" s="183"/>
      <c r="T35" s="183"/>
      <c r="U35" s="183"/>
      <c r="V35" s="184"/>
      <c r="W35" s="319" t="e">
        <f>VLOOKUP($AY$2,Data,46,FALSE)</f>
        <v>#REF!</v>
      </c>
      <c r="X35" s="320"/>
      <c r="Y35" s="320"/>
      <c r="Z35" s="320"/>
      <c r="AA35" s="320"/>
      <c r="AB35" s="320"/>
      <c r="AC35" s="320"/>
      <c r="AD35" s="320"/>
      <c r="AE35" s="321"/>
      <c r="AF35" s="185" t="s">
        <v>28</v>
      </c>
      <c r="AG35" s="183"/>
      <c r="AH35" s="183"/>
      <c r="AI35" s="183"/>
      <c r="AJ35" s="183"/>
      <c r="AK35" s="183"/>
      <c r="AL35" s="183"/>
      <c r="AM35" s="184"/>
      <c r="AN35" s="319" t="e">
        <f>VLOOKUP($AY$2,Data,47,FALSE)</f>
        <v>#REF!</v>
      </c>
      <c r="AO35" s="320"/>
      <c r="AP35" s="320"/>
      <c r="AQ35" s="320"/>
      <c r="AR35" s="320"/>
      <c r="AS35" s="320"/>
      <c r="AT35" s="320"/>
      <c r="AU35" s="320"/>
      <c r="AV35" s="322"/>
    </row>
    <row r="36" spans="2:48" ht="18.600000000000001" customHeight="1">
      <c r="B36" s="179"/>
      <c r="C36" s="180"/>
      <c r="D36" s="180"/>
      <c r="E36" s="180"/>
      <c r="F36" s="180"/>
      <c r="G36" s="180"/>
      <c r="H36" s="180"/>
      <c r="I36" s="180"/>
      <c r="J36" s="180"/>
      <c r="K36" s="180"/>
      <c r="L36" s="180"/>
      <c r="M36" s="180"/>
      <c r="N36" s="181"/>
      <c r="O36" s="186" t="s">
        <v>0</v>
      </c>
      <c r="P36" s="187"/>
      <c r="Q36" s="187"/>
      <c r="R36" s="187"/>
      <c r="S36" s="187"/>
      <c r="T36" s="187"/>
      <c r="U36" s="187"/>
      <c r="V36" s="188"/>
      <c r="W36" s="313" t="e">
        <f>VLOOKUP($AY$2,Data,48,FALSE)</f>
        <v>#REF!</v>
      </c>
      <c r="X36" s="314"/>
      <c r="Y36" s="314"/>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5"/>
    </row>
    <row r="37" spans="2:48" ht="18.600000000000001" customHeight="1">
      <c r="B37" s="192" t="s">
        <v>1</v>
      </c>
      <c r="C37" s="177"/>
      <c r="D37" s="177"/>
      <c r="E37" s="177"/>
      <c r="F37" s="177"/>
      <c r="G37" s="177"/>
      <c r="H37" s="177"/>
      <c r="I37" s="177"/>
      <c r="J37" s="177"/>
      <c r="K37" s="177"/>
      <c r="L37" s="177"/>
      <c r="M37" s="177"/>
      <c r="N37" s="178"/>
      <c r="O37" s="316" t="e">
        <f>VLOOKUP($AY$2,Data,49,FALSE)</f>
        <v>#REF!</v>
      </c>
      <c r="P37" s="317"/>
      <c r="Q37" s="317"/>
      <c r="R37" s="317"/>
      <c r="S37" s="317"/>
      <c r="T37" s="317"/>
      <c r="U37" s="317"/>
      <c r="V37" s="317"/>
      <c r="W37" s="317"/>
      <c r="X37" s="317"/>
      <c r="Y37" s="317"/>
      <c r="Z37" s="317"/>
      <c r="AA37" s="317"/>
      <c r="AB37" s="317"/>
      <c r="AC37" s="317"/>
      <c r="AD37" s="317"/>
      <c r="AE37" s="317"/>
      <c r="AF37" s="317"/>
      <c r="AG37" s="317"/>
      <c r="AH37" s="317"/>
      <c r="AI37" s="317"/>
      <c r="AJ37" s="317"/>
      <c r="AK37" s="317"/>
      <c r="AL37" s="317"/>
      <c r="AM37" s="317"/>
      <c r="AN37" s="317"/>
      <c r="AO37" s="317"/>
      <c r="AP37" s="317"/>
      <c r="AQ37" s="317"/>
      <c r="AR37" s="317"/>
      <c r="AS37" s="317"/>
      <c r="AT37" s="317"/>
      <c r="AU37" s="317"/>
      <c r="AV37" s="318"/>
    </row>
    <row r="38" spans="2:48" ht="18.600000000000001" customHeight="1">
      <c r="B38" s="193"/>
      <c r="C38" s="194"/>
      <c r="D38" s="194"/>
      <c r="E38" s="194"/>
      <c r="F38" s="194"/>
      <c r="G38" s="194"/>
      <c r="H38" s="194"/>
      <c r="I38" s="194"/>
      <c r="J38" s="194"/>
      <c r="K38" s="194"/>
      <c r="L38" s="194"/>
      <c r="M38" s="194"/>
      <c r="N38" s="195"/>
      <c r="O38" s="160"/>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2"/>
    </row>
    <row r="39" spans="2:48" ht="18.600000000000001" customHeight="1">
      <c r="B39" s="193"/>
      <c r="C39" s="194"/>
      <c r="D39" s="194"/>
      <c r="E39" s="194"/>
      <c r="F39" s="194"/>
      <c r="G39" s="194"/>
      <c r="H39" s="194"/>
      <c r="I39" s="194"/>
      <c r="J39" s="194"/>
      <c r="K39" s="194"/>
      <c r="L39" s="194"/>
      <c r="M39" s="194"/>
      <c r="N39" s="195"/>
      <c r="O39" s="163"/>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5"/>
    </row>
    <row r="40" spans="2:48" ht="18.600000000000001" customHeight="1">
      <c r="B40" s="193"/>
      <c r="C40" s="194"/>
      <c r="D40" s="194"/>
      <c r="E40" s="194"/>
      <c r="F40" s="194"/>
      <c r="G40" s="194"/>
      <c r="H40" s="194"/>
      <c r="I40" s="194"/>
      <c r="J40" s="194"/>
      <c r="K40" s="194"/>
      <c r="L40" s="194"/>
      <c r="M40" s="194"/>
      <c r="N40" s="195"/>
      <c r="O40" s="163"/>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5"/>
    </row>
    <row r="41" spans="2:48" ht="18.600000000000001" customHeight="1">
      <c r="B41" s="193"/>
      <c r="C41" s="194"/>
      <c r="D41" s="194"/>
      <c r="E41" s="194"/>
      <c r="F41" s="194"/>
      <c r="G41" s="194"/>
      <c r="H41" s="194"/>
      <c r="I41" s="194"/>
      <c r="J41" s="194"/>
      <c r="K41" s="194"/>
      <c r="L41" s="194"/>
      <c r="M41" s="194"/>
      <c r="N41" s="195"/>
      <c r="O41" s="171"/>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3"/>
    </row>
    <row r="42" spans="2:48" ht="18.600000000000001" customHeight="1">
      <c r="B42" s="174" t="s">
        <v>20</v>
      </c>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row>
    <row r="43" spans="2:48" ht="18.600000000000001" customHeight="1">
      <c r="B43" s="175" t="s">
        <v>48</v>
      </c>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row>
  </sheetData>
  <mergeCells count="154">
    <mergeCell ref="O6:AV6"/>
    <mergeCell ref="AK17:AQ17"/>
    <mergeCell ref="S25:AA25"/>
    <mergeCell ref="AF22:AI22"/>
    <mergeCell ref="AB24:AE24"/>
    <mergeCell ref="B6:N6"/>
    <mergeCell ref="O16:R16"/>
    <mergeCell ref="O17:R17"/>
    <mergeCell ref="AB18:AE18"/>
    <mergeCell ref="AS16:AV16"/>
    <mergeCell ref="B21:G23"/>
    <mergeCell ref="O23:R23"/>
    <mergeCell ref="S23:AA23"/>
    <mergeCell ref="AB21:AE21"/>
    <mergeCell ref="AB22:AE22"/>
    <mergeCell ref="AJ23:AR23"/>
    <mergeCell ref="AJ24:AR24"/>
    <mergeCell ref="AS25:AV25"/>
    <mergeCell ref="AS23:AV23"/>
    <mergeCell ref="B24:G26"/>
    <mergeCell ref="S15:AA15"/>
    <mergeCell ref="O15:R15"/>
    <mergeCell ref="H20:N20"/>
    <mergeCell ref="AJ15:AR15"/>
    <mergeCell ref="O31:AV31"/>
    <mergeCell ref="AB23:AE23"/>
    <mergeCell ref="AS22:AV22"/>
    <mergeCell ref="AS26:AV26"/>
    <mergeCell ref="H23:N23"/>
    <mergeCell ref="H26:N26"/>
    <mergeCell ref="S24:AA24"/>
    <mergeCell ref="H24:N24"/>
    <mergeCell ref="O22:R22"/>
    <mergeCell ref="O26:R26"/>
    <mergeCell ref="S30:AA30"/>
    <mergeCell ref="AJ26:AR26"/>
    <mergeCell ref="AF29:AI29"/>
    <mergeCell ref="AB27:AE27"/>
    <mergeCell ref="AB28:AE28"/>
    <mergeCell ref="AB29:AE29"/>
    <mergeCell ref="AS28:AV28"/>
    <mergeCell ref="O25:R25"/>
    <mergeCell ref="B32:N32"/>
    <mergeCell ref="S29:AA29"/>
    <mergeCell ref="AB26:AE26"/>
    <mergeCell ref="AF18:AI18"/>
    <mergeCell ref="AF19:AI19"/>
    <mergeCell ref="O36:V36"/>
    <mergeCell ref="O35:V35"/>
    <mergeCell ref="AF28:AI28"/>
    <mergeCell ref="O32:AV32"/>
    <mergeCell ref="AS30:AV30"/>
    <mergeCell ref="AN35:AV35"/>
    <mergeCell ref="AF23:AI23"/>
    <mergeCell ref="W36:AV36"/>
    <mergeCell ref="AS21:AV21"/>
    <mergeCell ref="AF20:AI20"/>
    <mergeCell ref="AF21:AI21"/>
    <mergeCell ref="AS19:AV19"/>
    <mergeCell ref="AS20:AV20"/>
    <mergeCell ref="AJ20:AR20"/>
    <mergeCell ref="AJ21:AR21"/>
    <mergeCell ref="AS24:AV24"/>
    <mergeCell ref="B27:N27"/>
    <mergeCell ref="AF26:AI26"/>
    <mergeCell ref="B31:N31"/>
    <mergeCell ref="AB20:AE20"/>
    <mergeCell ref="B28:N28"/>
    <mergeCell ref="B29:N29"/>
    <mergeCell ref="AJ25:AR25"/>
    <mergeCell ref="AJ28:AR28"/>
    <mergeCell ref="B30:N30"/>
    <mergeCell ref="O24:R24"/>
    <mergeCell ref="AF24:AI24"/>
    <mergeCell ref="AF25:AI25"/>
    <mergeCell ref="AF27:AI27"/>
    <mergeCell ref="AJ27:AR27"/>
    <mergeCell ref="AF30:AI30"/>
    <mergeCell ref="AB30:AE30"/>
    <mergeCell ref="AJ30:AR30"/>
    <mergeCell ref="S28:AA28"/>
    <mergeCell ref="O27:R27"/>
    <mergeCell ref="AB25:AE25"/>
    <mergeCell ref="O28:R28"/>
    <mergeCell ref="O29:R29"/>
    <mergeCell ref="O30:R30"/>
    <mergeCell ref="O20:R20"/>
    <mergeCell ref="O21:R21"/>
    <mergeCell ref="B43:AV43"/>
    <mergeCell ref="W34:AV34"/>
    <mergeCell ref="B33:N34"/>
    <mergeCell ref="B42:AV42"/>
    <mergeCell ref="B35:N36"/>
    <mergeCell ref="O37:AV37"/>
    <mergeCell ref="O39:AV39"/>
    <mergeCell ref="O33:V33"/>
    <mergeCell ref="O34:V34"/>
    <mergeCell ref="AF35:AM35"/>
    <mergeCell ref="W33:AE33"/>
    <mergeCell ref="AN33:AV33"/>
    <mergeCell ref="W35:AE35"/>
    <mergeCell ref="AF33:AM33"/>
    <mergeCell ref="O41:AV41"/>
    <mergeCell ref="B37:N41"/>
    <mergeCell ref="O40:AV40"/>
    <mergeCell ref="O38:AV38"/>
    <mergeCell ref="AB19:AE19"/>
    <mergeCell ref="B11:N12"/>
    <mergeCell ref="O11:AV12"/>
    <mergeCell ref="S20:AA20"/>
    <mergeCell ref="AS27:AV27"/>
    <mergeCell ref="S26:AA26"/>
    <mergeCell ref="S27:AA27"/>
    <mergeCell ref="AJ29:AR29"/>
    <mergeCell ref="H19:N19"/>
    <mergeCell ref="AS15:AV15"/>
    <mergeCell ref="AF15:AI15"/>
    <mergeCell ref="AF16:AI16"/>
    <mergeCell ref="AF17:AI17"/>
    <mergeCell ref="AB16:AE16"/>
    <mergeCell ref="H22:N22"/>
    <mergeCell ref="AS18:AV18"/>
    <mergeCell ref="AJ18:AR18"/>
    <mergeCell ref="S21:AA21"/>
    <mergeCell ref="AJ22:AR22"/>
    <mergeCell ref="H21:N21"/>
    <mergeCell ref="AJ16:AR16"/>
    <mergeCell ref="H25:N25"/>
    <mergeCell ref="AS29:AV29"/>
    <mergeCell ref="S22:AA22"/>
    <mergeCell ref="O4:AV5"/>
    <mergeCell ref="H18:N18"/>
    <mergeCell ref="O18:R18"/>
    <mergeCell ref="H16:N16"/>
    <mergeCell ref="B2:AV2"/>
    <mergeCell ref="B7:N8"/>
    <mergeCell ref="B4:N5"/>
    <mergeCell ref="O7:AV8"/>
    <mergeCell ref="B9:N10"/>
    <mergeCell ref="AB15:AE15"/>
    <mergeCell ref="T17:Z17"/>
    <mergeCell ref="O9:AV10"/>
    <mergeCell ref="B15:G20"/>
    <mergeCell ref="O19:R19"/>
    <mergeCell ref="B13:N14"/>
    <mergeCell ref="O13:AV14"/>
    <mergeCell ref="S16:AA16"/>
    <mergeCell ref="S18:AA18"/>
    <mergeCell ref="H17:N17"/>
    <mergeCell ref="AS17:AV17"/>
    <mergeCell ref="AB17:AE17"/>
    <mergeCell ref="AJ19:AR19"/>
    <mergeCell ref="S19:AA19"/>
    <mergeCell ref="H15:N15"/>
  </mergeCells>
  <phoneticPr fontId="2"/>
  <printOptions horizontalCentered="1"/>
  <pageMargins left="0.39370078740157483" right="0.39370078740157483" top="0.41" bottom="0.26" header="0.35" footer="0.24"/>
  <pageSetup paperSize="9" scale="98"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Y43"/>
  <sheetViews>
    <sheetView view="pageBreakPreview" zoomScale="75" zoomScaleNormal="100" workbookViewId="0">
      <selection activeCell="B7" sqref="B7:N8"/>
    </sheetView>
  </sheetViews>
  <sheetFormatPr defaultRowHeight="18.600000000000001" customHeight="1"/>
  <cols>
    <col min="1" max="1" width="2.125" style="1" customWidth="1"/>
    <col min="2" max="14" width="2.375" style="1" customWidth="1"/>
    <col min="15" max="47" width="2" style="1" customWidth="1"/>
    <col min="48" max="48" width="1.875" style="1" customWidth="1"/>
    <col min="49" max="49" width="2.125" style="1" customWidth="1"/>
    <col min="50" max="50" width="13.25" style="1" customWidth="1"/>
    <col min="51" max="51" width="2.75" style="1" customWidth="1"/>
    <col min="52" max="61" width="2.125" style="1" customWidth="1"/>
    <col min="62" max="16384" width="9" style="1"/>
  </cols>
  <sheetData>
    <row r="1" spans="2:51" ht="36.75" customHeight="1"/>
    <row r="2" spans="2:51" ht="18.600000000000001" customHeight="1">
      <c r="B2" s="289" t="s">
        <v>25</v>
      </c>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X2" s="11" t="s">
        <v>43</v>
      </c>
      <c r="AY2" s="12">
        <v>20</v>
      </c>
    </row>
    <row r="3" spans="2:51" ht="9.75" customHeight="1">
      <c r="AS3" s="3"/>
      <c r="AT3" s="3"/>
      <c r="AU3" s="3"/>
      <c r="AV3" s="2"/>
    </row>
    <row r="4" spans="2:51" ht="15.75" customHeight="1">
      <c r="B4" s="291" t="s">
        <v>110</v>
      </c>
      <c r="C4" s="292"/>
      <c r="D4" s="292"/>
      <c r="E4" s="292"/>
      <c r="F4" s="292"/>
      <c r="G4" s="292"/>
      <c r="H4" s="292"/>
      <c r="I4" s="292"/>
      <c r="J4" s="292"/>
      <c r="K4" s="292"/>
      <c r="L4" s="292"/>
      <c r="M4" s="292"/>
      <c r="N4" s="293"/>
      <c r="O4" s="291" t="e">
        <f>VLOOKUP($AY$2,Data,3,FALSE)</f>
        <v>#REF!</v>
      </c>
      <c r="P4" s="292"/>
      <c r="Q4" s="29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3"/>
    </row>
    <row r="5" spans="2:51" ht="15.75" customHeight="1">
      <c r="B5" s="294"/>
      <c r="C5" s="295"/>
      <c r="D5" s="295"/>
      <c r="E5" s="295"/>
      <c r="F5" s="295"/>
      <c r="G5" s="295"/>
      <c r="H5" s="295"/>
      <c r="I5" s="295"/>
      <c r="J5" s="295"/>
      <c r="K5" s="295"/>
      <c r="L5" s="295"/>
      <c r="M5" s="295"/>
      <c r="N5" s="296"/>
      <c r="O5" s="294"/>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6"/>
    </row>
    <row r="6" spans="2:51" ht="23.25" customHeight="1">
      <c r="B6" s="303" t="s">
        <v>23</v>
      </c>
      <c r="C6" s="304"/>
      <c r="D6" s="304"/>
      <c r="E6" s="304"/>
      <c r="F6" s="304"/>
      <c r="G6" s="304"/>
      <c r="H6" s="304"/>
      <c r="I6" s="304"/>
      <c r="J6" s="304"/>
      <c r="K6" s="304"/>
      <c r="L6" s="304"/>
      <c r="M6" s="304"/>
      <c r="N6" s="305"/>
      <c r="O6" s="307" t="e">
        <f>VLOOKUP($AY$2,Data,4,FALSE)</f>
        <v>#REF!</v>
      </c>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8"/>
      <c r="AS6" s="308"/>
      <c r="AT6" s="308"/>
      <c r="AU6" s="308"/>
      <c r="AV6" s="309"/>
    </row>
    <row r="7" spans="2:51" ht="18.600000000000001" customHeight="1">
      <c r="B7" s="176" t="s">
        <v>26</v>
      </c>
      <c r="C7" s="177"/>
      <c r="D7" s="177"/>
      <c r="E7" s="177"/>
      <c r="F7" s="177"/>
      <c r="G7" s="177"/>
      <c r="H7" s="177"/>
      <c r="I7" s="177"/>
      <c r="J7" s="177"/>
      <c r="K7" s="177"/>
      <c r="L7" s="177"/>
      <c r="M7" s="177"/>
      <c r="N7" s="178"/>
      <c r="O7" s="291" t="e">
        <f>VLOOKUP($AY$2,Data,5,FALSE)&amp;VLOOKUP($AY$2,Data,6,FALSE)</f>
        <v>#REF!</v>
      </c>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3"/>
    </row>
    <row r="8" spans="2:51" ht="18.600000000000001" customHeight="1">
      <c r="B8" s="179"/>
      <c r="C8" s="180"/>
      <c r="D8" s="180"/>
      <c r="E8" s="180"/>
      <c r="F8" s="180"/>
      <c r="G8" s="180"/>
      <c r="H8" s="180"/>
      <c r="I8" s="180"/>
      <c r="J8" s="180"/>
      <c r="K8" s="180"/>
      <c r="L8" s="180"/>
      <c r="M8" s="180"/>
      <c r="N8" s="181"/>
      <c r="O8" s="294"/>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6"/>
    </row>
    <row r="9" spans="2:51" ht="17.25" customHeight="1">
      <c r="B9" s="176" t="s">
        <v>24</v>
      </c>
      <c r="C9" s="177"/>
      <c r="D9" s="177"/>
      <c r="E9" s="177"/>
      <c r="F9" s="177"/>
      <c r="G9" s="177"/>
      <c r="H9" s="177"/>
      <c r="I9" s="177"/>
      <c r="J9" s="177"/>
      <c r="K9" s="177"/>
      <c r="L9" s="177"/>
      <c r="M9" s="177"/>
      <c r="N9" s="178"/>
      <c r="O9" s="291" t="e">
        <f>VLOOKUP($AY$2,Data,7,FALSE)</f>
        <v>#REF!</v>
      </c>
      <c r="P9" s="292"/>
      <c r="Q9" s="292"/>
      <c r="R9" s="292"/>
      <c r="S9" s="292"/>
      <c r="T9" s="292"/>
      <c r="U9" s="292"/>
      <c r="V9" s="292"/>
      <c r="W9" s="292"/>
      <c r="X9" s="292"/>
      <c r="Y9" s="292"/>
      <c r="Z9" s="292"/>
      <c r="AA9" s="292"/>
      <c r="AB9" s="292"/>
      <c r="AC9" s="292"/>
      <c r="AD9" s="292"/>
      <c r="AE9" s="292"/>
      <c r="AF9" s="292"/>
      <c r="AG9" s="292"/>
      <c r="AH9" s="292"/>
      <c r="AI9" s="292"/>
      <c r="AJ9" s="292"/>
      <c r="AK9" s="292"/>
      <c r="AL9" s="292"/>
      <c r="AM9" s="292"/>
      <c r="AN9" s="292"/>
      <c r="AO9" s="292"/>
      <c r="AP9" s="292"/>
      <c r="AQ9" s="292"/>
      <c r="AR9" s="292"/>
      <c r="AS9" s="292"/>
      <c r="AT9" s="292"/>
      <c r="AU9" s="292"/>
      <c r="AV9" s="293"/>
    </row>
    <row r="10" spans="2:51" ht="17.25" customHeight="1">
      <c r="B10" s="179"/>
      <c r="C10" s="180"/>
      <c r="D10" s="180"/>
      <c r="E10" s="180"/>
      <c r="F10" s="180"/>
      <c r="G10" s="180"/>
      <c r="H10" s="180"/>
      <c r="I10" s="180"/>
      <c r="J10" s="180"/>
      <c r="K10" s="180"/>
      <c r="L10" s="180"/>
      <c r="M10" s="180"/>
      <c r="N10" s="181"/>
      <c r="O10" s="294"/>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6"/>
    </row>
    <row r="11" spans="2:51" ht="15.75" customHeight="1">
      <c r="B11" s="192" t="s">
        <v>111</v>
      </c>
      <c r="C11" s="177"/>
      <c r="D11" s="177"/>
      <c r="E11" s="177"/>
      <c r="F11" s="177"/>
      <c r="G11" s="177"/>
      <c r="H11" s="177"/>
      <c r="I11" s="177"/>
      <c r="J11" s="177"/>
      <c r="K11" s="177"/>
      <c r="L11" s="177"/>
      <c r="M11" s="177"/>
      <c r="N11" s="178"/>
      <c r="O11" s="323" t="e">
        <f>VLOOKUP($AY$2,Data,8,FALSE)</f>
        <v>#REF!</v>
      </c>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5"/>
    </row>
    <row r="12" spans="2:51" ht="15.75" customHeight="1">
      <c r="B12" s="179"/>
      <c r="C12" s="180"/>
      <c r="D12" s="180"/>
      <c r="E12" s="180"/>
      <c r="F12" s="180"/>
      <c r="G12" s="180"/>
      <c r="H12" s="180"/>
      <c r="I12" s="180"/>
      <c r="J12" s="180"/>
      <c r="K12" s="180"/>
      <c r="L12" s="180"/>
      <c r="M12" s="180"/>
      <c r="N12" s="181"/>
      <c r="O12" s="326"/>
      <c r="P12" s="327"/>
      <c r="Q12" s="327"/>
      <c r="R12" s="327"/>
      <c r="S12" s="327"/>
      <c r="T12" s="327"/>
      <c r="U12" s="327"/>
      <c r="V12" s="327"/>
      <c r="W12" s="327"/>
      <c r="X12" s="327"/>
      <c r="Y12" s="327"/>
      <c r="Z12" s="327"/>
      <c r="AA12" s="327"/>
      <c r="AB12" s="327"/>
      <c r="AC12" s="327"/>
      <c r="AD12" s="327"/>
      <c r="AE12" s="327"/>
      <c r="AF12" s="327"/>
      <c r="AG12" s="327"/>
      <c r="AH12" s="327"/>
      <c r="AI12" s="327"/>
      <c r="AJ12" s="327"/>
      <c r="AK12" s="327"/>
      <c r="AL12" s="327"/>
      <c r="AM12" s="327"/>
      <c r="AN12" s="327"/>
      <c r="AO12" s="327"/>
      <c r="AP12" s="327"/>
      <c r="AQ12" s="327"/>
      <c r="AR12" s="327"/>
      <c r="AS12" s="327"/>
      <c r="AT12" s="327"/>
      <c r="AU12" s="327"/>
      <c r="AV12" s="328"/>
    </row>
    <row r="13" spans="2:51" ht="18.600000000000001" customHeight="1">
      <c r="B13" s="266" t="s">
        <v>114</v>
      </c>
      <c r="C13" s="267"/>
      <c r="D13" s="267"/>
      <c r="E13" s="267"/>
      <c r="F13" s="267"/>
      <c r="G13" s="267"/>
      <c r="H13" s="267"/>
      <c r="I13" s="267"/>
      <c r="J13" s="267"/>
      <c r="K13" s="267"/>
      <c r="L13" s="267"/>
      <c r="M13" s="267"/>
      <c r="N13" s="268"/>
      <c r="O13" s="272" t="e">
        <f>VLOOKUP($AY$2,Data,2,FALSE)</f>
        <v>#REF!</v>
      </c>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4"/>
    </row>
    <row r="14" spans="2:51" ht="18.600000000000001" customHeight="1">
      <c r="B14" s="269"/>
      <c r="C14" s="270"/>
      <c r="D14" s="270"/>
      <c r="E14" s="270"/>
      <c r="F14" s="270"/>
      <c r="G14" s="270"/>
      <c r="H14" s="270"/>
      <c r="I14" s="270"/>
      <c r="J14" s="270"/>
      <c r="K14" s="270"/>
      <c r="L14" s="270"/>
      <c r="M14" s="270"/>
      <c r="N14" s="271"/>
      <c r="O14" s="275"/>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7"/>
    </row>
    <row r="15" spans="2:51" ht="24.75" customHeight="1">
      <c r="B15" s="176" t="s">
        <v>9</v>
      </c>
      <c r="C15" s="177"/>
      <c r="D15" s="177"/>
      <c r="E15" s="177"/>
      <c r="F15" s="177"/>
      <c r="G15" s="260"/>
      <c r="H15" s="237" t="s">
        <v>4</v>
      </c>
      <c r="I15" s="238"/>
      <c r="J15" s="238"/>
      <c r="K15" s="238"/>
      <c r="L15" s="238"/>
      <c r="M15" s="238"/>
      <c r="N15" s="239"/>
      <c r="O15" s="168" t="s">
        <v>12</v>
      </c>
      <c r="P15" s="169"/>
      <c r="Q15" s="169"/>
      <c r="R15" s="169"/>
      <c r="S15" s="281" t="e">
        <f>IF(VLOOKUP($AY$2,Data,10,FALSE)=0,"-",VLOOKUP($AY$2,Data,10,FALSE))</f>
        <v>#REF!</v>
      </c>
      <c r="T15" s="281"/>
      <c r="U15" s="281"/>
      <c r="V15" s="281"/>
      <c r="W15" s="281"/>
      <c r="X15" s="281"/>
      <c r="Y15" s="281"/>
      <c r="Z15" s="281"/>
      <c r="AA15" s="281"/>
      <c r="AB15" s="281"/>
      <c r="AC15" s="281"/>
      <c r="AD15" s="281"/>
      <c r="AE15" s="282"/>
      <c r="AF15" s="168" t="s">
        <v>13</v>
      </c>
      <c r="AG15" s="169"/>
      <c r="AH15" s="169"/>
      <c r="AI15" s="169"/>
      <c r="AJ15" s="281" t="e">
        <f>IF(VLOOKUP($AY$2,Data,9,FALSE)=0,"-",VLOOKUP($AY$2,Data,9,FALSE))</f>
        <v>#REF!</v>
      </c>
      <c r="AK15" s="281"/>
      <c r="AL15" s="281"/>
      <c r="AM15" s="281"/>
      <c r="AN15" s="281"/>
      <c r="AO15" s="281"/>
      <c r="AP15" s="281"/>
      <c r="AQ15" s="281"/>
      <c r="AR15" s="281"/>
      <c r="AS15" s="281"/>
      <c r="AT15" s="281"/>
      <c r="AU15" s="281"/>
      <c r="AV15" s="282"/>
    </row>
    <row r="16" spans="2:51" ht="24.75" customHeight="1">
      <c r="B16" s="193"/>
      <c r="C16" s="194"/>
      <c r="D16" s="194"/>
      <c r="E16" s="194"/>
      <c r="F16" s="194"/>
      <c r="G16" s="261"/>
      <c r="H16" s="229" t="s">
        <v>5</v>
      </c>
      <c r="I16" s="230"/>
      <c r="J16" s="230"/>
      <c r="K16" s="230"/>
      <c r="L16" s="230"/>
      <c r="M16" s="230"/>
      <c r="N16" s="231"/>
      <c r="O16" s="232" t="s">
        <v>12</v>
      </c>
      <c r="P16" s="233"/>
      <c r="Q16" s="233"/>
      <c r="R16" s="233"/>
      <c r="S16" s="234" t="e">
        <f>IF(VLOOKUP($AY$2,Data,16,FALSE)=0,"-",VLOOKUP($AY$2,Data,16,FALSE))</f>
        <v>#REF!</v>
      </c>
      <c r="T16" s="234"/>
      <c r="U16" s="234"/>
      <c r="V16" s="234"/>
      <c r="W16" s="234"/>
      <c r="X16" s="234"/>
      <c r="Y16" s="234"/>
      <c r="Z16" s="234"/>
      <c r="AA16" s="234"/>
      <c r="AB16" s="235" t="s">
        <v>29</v>
      </c>
      <c r="AC16" s="235"/>
      <c r="AD16" s="235"/>
      <c r="AE16" s="236"/>
      <c r="AF16" s="232" t="s">
        <v>13</v>
      </c>
      <c r="AG16" s="233"/>
      <c r="AH16" s="233"/>
      <c r="AI16" s="233"/>
      <c r="AJ16" s="234" t="e">
        <f>IF(VLOOKUP($AY$2,Data,11,FALSE)=0,"-",VLOOKUP($AY$2,Data,11,FALSE))</f>
        <v>#REF!</v>
      </c>
      <c r="AK16" s="234"/>
      <c r="AL16" s="234"/>
      <c r="AM16" s="234"/>
      <c r="AN16" s="234"/>
      <c r="AO16" s="234"/>
      <c r="AP16" s="234"/>
      <c r="AQ16" s="234"/>
      <c r="AR16" s="234"/>
      <c r="AS16" s="235" t="s">
        <v>30</v>
      </c>
      <c r="AT16" s="235"/>
      <c r="AU16" s="235"/>
      <c r="AV16" s="236"/>
    </row>
    <row r="17" spans="2:48" ht="24.75" customHeight="1">
      <c r="B17" s="193"/>
      <c r="C17" s="194"/>
      <c r="D17" s="194"/>
      <c r="E17" s="194"/>
      <c r="F17" s="194"/>
      <c r="G17" s="261"/>
      <c r="H17" s="278" t="s">
        <v>19</v>
      </c>
      <c r="I17" s="279"/>
      <c r="J17" s="279"/>
      <c r="K17" s="279"/>
      <c r="L17" s="279"/>
      <c r="M17" s="279"/>
      <c r="N17" s="280"/>
      <c r="O17" s="244" t="s">
        <v>12</v>
      </c>
      <c r="P17" s="245"/>
      <c r="Q17" s="245"/>
      <c r="R17" s="245"/>
      <c r="S17" s="13" t="s">
        <v>44</v>
      </c>
      <c r="T17" s="306" t="e">
        <f>IF(VLOOKUP($AY$2,Data,17,FALSE)=0,"-",VLOOKUP($AY$2,Data,17,FALSE))</f>
        <v>#REF!</v>
      </c>
      <c r="U17" s="306"/>
      <c r="V17" s="306"/>
      <c r="W17" s="306"/>
      <c r="X17" s="306"/>
      <c r="Y17" s="306"/>
      <c r="Z17" s="306"/>
      <c r="AA17" s="13" t="s">
        <v>45</v>
      </c>
      <c r="AB17" s="235" t="s">
        <v>29</v>
      </c>
      <c r="AC17" s="235"/>
      <c r="AD17" s="235"/>
      <c r="AE17" s="236"/>
      <c r="AF17" s="244" t="s">
        <v>13</v>
      </c>
      <c r="AG17" s="245"/>
      <c r="AH17" s="245"/>
      <c r="AI17" s="245"/>
      <c r="AJ17" s="13" t="s">
        <v>46</v>
      </c>
      <c r="AK17" s="306" t="e">
        <f>IF(VLOOKUP($AY$2,Data,12,FALSE)=0,"-",VLOOKUP($AY$2,Data,12,FALSE))</f>
        <v>#REF!</v>
      </c>
      <c r="AL17" s="306"/>
      <c r="AM17" s="306"/>
      <c r="AN17" s="306"/>
      <c r="AO17" s="306"/>
      <c r="AP17" s="306"/>
      <c r="AQ17" s="306"/>
      <c r="AR17" s="13" t="s">
        <v>47</v>
      </c>
      <c r="AS17" s="235" t="s">
        <v>30</v>
      </c>
      <c r="AT17" s="235"/>
      <c r="AU17" s="235"/>
      <c r="AV17" s="236"/>
    </row>
    <row r="18" spans="2:48" ht="24.75" customHeight="1">
      <c r="B18" s="193"/>
      <c r="C18" s="194"/>
      <c r="D18" s="194"/>
      <c r="E18" s="194"/>
      <c r="F18" s="194"/>
      <c r="G18" s="261"/>
      <c r="H18" s="257" t="s">
        <v>6</v>
      </c>
      <c r="I18" s="258"/>
      <c r="J18" s="258"/>
      <c r="K18" s="258"/>
      <c r="L18" s="258"/>
      <c r="M18" s="258"/>
      <c r="N18" s="259"/>
      <c r="O18" s="244" t="s">
        <v>12</v>
      </c>
      <c r="P18" s="245"/>
      <c r="Q18" s="245"/>
      <c r="R18" s="245"/>
      <c r="S18" s="306" t="e">
        <f>IF(VLOOKUP($AY$2,Data,18,FALSE)=0,"-",VLOOKUP($AY$2,Data,18,FALSE))</f>
        <v>#REF!</v>
      </c>
      <c r="T18" s="306"/>
      <c r="U18" s="306"/>
      <c r="V18" s="306"/>
      <c r="W18" s="306"/>
      <c r="X18" s="306"/>
      <c r="Y18" s="306"/>
      <c r="Z18" s="306"/>
      <c r="AA18" s="306"/>
      <c r="AB18" s="253"/>
      <c r="AC18" s="253"/>
      <c r="AD18" s="253"/>
      <c r="AE18" s="254"/>
      <c r="AF18" s="244" t="s">
        <v>13</v>
      </c>
      <c r="AG18" s="245"/>
      <c r="AH18" s="245"/>
      <c r="AI18" s="245"/>
      <c r="AJ18" s="306" t="e">
        <f>IF(VLOOKUP($AY$2,Data,13,FALSE)=0,"-",VLOOKUP($AY$2,Data,13,FALSE))</f>
        <v>#REF!</v>
      </c>
      <c r="AK18" s="306"/>
      <c r="AL18" s="306"/>
      <c r="AM18" s="306"/>
      <c r="AN18" s="306"/>
      <c r="AO18" s="306"/>
      <c r="AP18" s="306"/>
      <c r="AQ18" s="306"/>
      <c r="AR18" s="306"/>
      <c r="AS18" s="253"/>
      <c r="AT18" s="253"/>
      <c r="AU18" s="253"/>
      <c r="AV18" s="254"/>
    </row>
    <row r="19" spans="2:48" ht="24.75" customHeight="1">
      <c r="B19" s="193"/>
      <c r="C19" s="194"/>
      <c r="D19" s="194"/>
      <c r="E19" s="194"/>
      <c r="F19" s="194"/>
      <c r="G19" s="261"/>
      <c r="H19" s="257" t="s">
        <v>112</v>
      </c>
      <c r="I19" s="258"/>
      <c r="J19" s="258"/>
      <c r="K19" s="258"/>
      <c r="L19" s="258"/>
      <c r="M19" s="258"/>
      <c r="N19" s="259"/>
      <c r="O19" s="244" t="s">
        <v>12</v>
      </c>
      <c r="P19" s="245"/>
      <c r="Q19" s="245"/>
      <c r="R19" s="245"/>
      <c r="S19" s="306" t="e">
        <f>IF(VLOOKUP($AY$2,Data,19,FALSE)=0,"-",VLOOKUP($AY$2,Data,19,FALSE))</f>
        <v>#REF!</v>
      </c>
      <c r="T19" s="306"/>
      <c r="U19" s="306"/>
      <c r="V19" s="306"/>
      <c r="W19" s="306"/>
      <c r="X19" s="306"/>
      <c r="Y19" s="306"/>
      <c r="Z19" s="306"/>
      <c r="AA19" s="306"/>
      <c r="AB19" s="255" t="s">
        <v>31</v>
      </c>
      <c r="AC19" s="255"/>
      <c r="AD19" s="255"/>
      <c r="AE19" s="256"/>
      <c r="AF19" s="244" t="s">
        <v>13</v>
      </c>
      <c r="AG19" s="245"/>
      <c r="AH19" s="245"/>
      <c r="AI19" s="245"/>
      <c r="AJ19" s="306" t="e">
        <f>IF(VLOOKUP($AY$2,Data,14,FALSE)=0,"-",VLOOKUP($AY$2,Data,14,FALSE))</f>
        <v>#REF!</v>
      </c>
      <c r="AK19" s="306"/>
      <c r="AL19" s="306"/>
      <c r="AM19" s="306"/>
      <c r="AN19" s="306"/>
      <c r="AO19" s="306"/>
      <c r="AP19" s="306"/>
      <c r="AQ19" s="306"/>
      <c r="AR19" s="306"/>
      <c r="AS19" s="255" t="s">
        <v>32</v>
      </c>
      <c r="AT19" s="255"/>
      <c r="AU19" s="255"/>
      <c r="AV19" s="256"/>
    </row>
    <row r="20" spans="2:48" ht="24.75" customHeight="1">
      <c r="B20" s="179"/>
      <c r="C20" s="180"/>
      <c r="D20" s="180"/>
      <c r="E20" s="180"/>
      <c r="F20" s="180"/>
      <c r="G20" s="262"/>
      <c r="H20" s="219" t="s">
        <v>113</v>
      </c>
      <c r="I20" s="220"/>
      <c r="J20" s="220"/>
      <c r="K20" s="220"/>
      <c r="L20" s="220"/>
      <c r="M20" s="220"/>
      <c r="N20" s="221"/>
      <c r="O20" s="222" t="s">
        <v>12</v>
      </c>
      <c r="P20" s="223"/>
      <c r="Q20" s="223"/>
      <c r="R20" s="223"/>
      <c r="S20" s="240" t="e">
        <f>IF(VLOOKUP($AY$2,Data,20,FALSE)=0,"-",VLOOKUP($AY$2,Data,20,FALSE))</f>
        <v>#REF!</v>
      </c>
      <c r="T20" s="240"/>
      <c r="U20" s="240"/>
      <c r="V20" s="240"/>
      <c r="W20" s="240"/>
      <c r="X20" s="240"/>
      <c r="Y20" s="240"/>
      <c r="Z20" s="240"/>
      <c r="AA20" s="240"/>
      <c r="AB20" s="241" t="s">
        <v>31</v>
      </c>
      <c r="AC20" s="241"/>
      <c r="AD20" s="241"/>
      <c r="AE20" s="242"/>
      <c r="AF20" s="222" t="s">
        <v>13</v>
      </c>
      <c r="AG20" s="223"/>
      <c r="AH20" s="223"/>
      <c r="AI20" s="223"/>
      <c r="AJ20" s="240" t="e">
        <f>IF(VLOOKUP($AY$2,Data,15,FALSE)=0,"-",VLOOKUP($AY$2,Data,15,FALSE))</f>
        <v>#REF!</v>
      </c>
      <c r="AK20" s="240"/>
      <c r="AL20" s="240"/>
      <c r="AM20" s="240"/>
      <c r="AN20" s="240"/>
      <c r="AO20" s="240"/>
      <c r="AP20" s="240"/>
      <c r="AQ20" s="240"/>
      <c r="AR20" s="240"/>
      <c r="AS20" s="241" t="s">
        <v>32</v>
      </c>
      <c r="AT20" s="241"/>
      <c r="AU20" s="241"/>
      <c r="AV20" s="242"/>
    </row>
    <row r="21" spans="2:48" ht="24.75" customHeight="1">
      <c r="B21" s="176" t="s">
        <v>10</v>
      </c>
      <c r="C21" s="224"/>
      <c r="D21" s="224"/>
      <c r="E21" s="224"/>
      <c r="F21" s="224"/>
      <c r="G21" s="251"/>
      <c r="H21" s="237" t="s">
        <v>5</v>
      </c>
      <c r="I21" s="238"/>
      <c r="J21" s="238"/>
      <c r="K21" s="238"/>
      <c r="L21" s="238"/>
      <c r="M21" s="238"/>
      <c r="N21" s="239"/>
      <c r="O21" s="168" t="s">
        <v>12</v>
      </c>
      <c r="P21" s="169"/>
      <c r="Q21" s="169"/>
      <c r="R21" s="169"/>
      <c r="S21" s="249" t="e">
        <f>IF(VLOOKUP($AY$2,Data,24,FALSE)=0,"-",VLOOKUP($AY$2,Data,24,FALSE))</f>
        <v>#REF!</v>
      </c>
      <c r="T21" s="249"/>
      <c r="U21" s="249"/>
      <c r="V21" s="249"/>
      <c r="W21" s="249"/>
      <c r="X21" s="249"/>
      <c r="Y21" s="249"/>
      <c r="Z21" s="249"/>
      <c r="AA21" s="249"/>
      <c r="AB21" s="247" t="s">
        <v>29</v>
      </c>
      <c r="AC21" s="247"/>
      <c r="AD21" s="247"/>
      <c r="AE21" s="248"/>
      <c r="AF21" s="168" t="s">
        <v>13</v>
      </c>
      <c r="AG21" s="169"/>
      <c r="AH21" s="169"/>
      <c r="AI21" s="169"/>
      <c r="AJ21" s="249" t="e">
        <f>IF(VLOOKUP($AY$2,Data,21,FALSE)=0,"-",VLOOKUP($AY$2,Data,21,FALSE))</f>
        <v>#REF!</v>
      </c>
      <c r="AK21" s="249"/>
      <c r="AL21" s="249"/>
      <c r="AM21" s="249"/>
      <c r="AN21" s="249"/>
      <c r="AO21" s="249"/>
      <c r="AP21" s="249"/>
      <c r="AQ21" s="249"/>
      <c r="AR21" s="249"/>
      <c r="AS21" s="247" t="s">
        <v>30</v>
      </c>
      <c r="AT21" s="247"/>
      <c r="AU21" s="247"/>
      <c r="AV21" s="248"/>
    </row>
    <row r="22" spans="2:48" ht="24.75" customHeight="1">
      <c r="B22" s="225"/>
      <c r="C22" s="226"/>
      <c r="D22" s="226"/>
      <c r="E22" s="226"/>
      <c r="F22" s="226"/>
      <c r="G22" s="252"/>
      <c r="H22" s="229" t="s">
        <v>112</v>
      </c>
      <c r="I22" s="230"/>
      <c r="J22" s="230"/>
      <c r="K22" s="230"/>
      <c r="L22" s="230"/>
      <c r="M22" s="230"/>
      <c r="N22" s="231"/>
      <c r="O22" s="232" t="s">
        <v>12</v>
      </c>
      <c r="P22" s="233"/>
      <c r="Q22" s="233"/>
      <c r="R22" s="233"/>
      <c r="S22" s="234" t="e">
        <f>IF(VLOOKUP($AY$2,Data,25,FALSE)=0,"-",VLOOKUP($AY$2,Data,25,FALSE))</f>
        <v>#REF!</v>
      </c>
      <c r="T22" s="234"/>
      <c r="U22" s="234"/>
      <c r="V22" s="234"/>
      <c r="W22" s="234"/>
      <c r="X22" s="234"/>
      <c r="Y22" s="234"/>
      <c r="Z22" s="234"/>
      <c r="AA22" s="234"/>
      <c r="AB22" s="235" t="s">
        <v>31</v>
      </c>
      <c r="AC22" s="235"/>
      <c r="AD22" s="235"/>
      <c r="AE22" s="236"/>
      <c r="AF22" s="232" t="s">
        <v>13</v>
      </c>
      <c r="AG22" s="233"/>
      <c r="AH22" s="233"/>
      <c r="AI22" s="233"/>
      <c r="AJ22" s="234" t="e">
        <f>IF(VLOOKUP($AY$2,Data,22,FALSE)=0,"-",VLOOKUP($AY$2,Data,22,FALSE))</f>
        <v>#REF!</v>
      </c>
      <c r="AK22" s="234"/>
      <c r="AL22" s="234"/>
      <c r="AM22" s="234"/>
      <c r="AN22" s="234"/>
      <c r="AO22" s="234"/>
      <c r="AP22" s="234"/>
      <c r="AQ22" s="234"/>
      <c r="AR22" s="234"/>
      <c r="AS22" s="235" t="s">
        <v>32</v>
      </c>
      <c r="AT22" s="235"/>
      <c r="AU22" s="235"/>
      <c r="AV22" s="236"/>
    </row>
    <row r="23" spans="2:48" ht="24.75" customHeight="1">
      <c r="B23" s="225"/>
      <c r="C23" s="226"/>
      <c r="D23" s="226"/>
      <c r="E23" s="226"/>
      <c r="F23" s="226"/>
      <c r="G23" s="252"/>
      <c r="H23" s="219" t="s">
        <v>113</v>
      </c>
      <c r="I23" s="220"/>
      <c r="J23" s="220"/>
      <c r="K23" s="220"/>
      <c r="L23" s="220"/>
      <c r="M23" s="220"/>
      <c r="N23" s="221"/>
      <c r="O23" s="222" t="s">
        <v>12</v>
      </c>
      <c r="P23" s="223"/>
      <c r="Q23" s="223"/>
      <c r="R23" s="223"/>
      <c r="S23" s="240" t="e">
        <f>IF(VLOOKUP($AY$2,Data,26,FALSE)=0,"-",VLOOKUP($AY$2,Data,26,FALSE))</f>
        <v>#REF!</v>
      </c>
      <c r="T23" s="240"/>
      <c r="U23" s="240"/>
      <c r="V23" s="240"/>
      <c r="W23" s="240"/>
      <c r="X23" s="240"/>
      <c r="Y23" s="240"/>
      <c r="Z23" s="240"/>
      <c r="AA23" s="240"/>
      <c r="AB23" s="241" t="s">
        <v>31</v>
      </c>
      <c r="AC23" s="241"/>
      <c r="AD23" s="241"/>
      <c r="AE23" s="242"/>
      <c r="AF23" s="222" t="s">
        <v>13</v>
      </c>
      <c r="AG23" s="223"/>
      <c r="AH23" s="223"/>
      <c r="AI23" s="223"/>
      <c r="AJ23" s="240" t="e">
        <f>IF(VLOOKUP($AY$2,Data,23,FALSE)=0,"-",VLOOKUP($AY$2,Data,23,FALSE))</f>
        <v>#REF!</v>
      </c>
      <c r="AK23" s="240"/>
      <c r="AL23" s="240"/>
      <c r="AM23" s="240"/>
      <c r="AN23" s="240"/>
      <c r="AO23" s="240"/>
      <c r="AP23" s="240"/>
      <c r="AQ23" s="240"/>
      <c r="AR23" s="240"/>
      <c r="AS23" s="241" t="s">
        <v>32</v>
      </c>
      <c r="AT23" s="241"/>
      <c r="AU23" s="241"/>
      <c r="AV23" s="242"/>
    </row>
    <row r="24" spans="2:48" ht="24.75" customHeight="1">
      <c r="B24" s="176" t="s">
        <v>11</v>
      </c>
      <c r="C24" s="224"/>
      <c r="D24" s="224"/>
      <c r="E24" s="224"/>
      <c r="F24" s="224"/>
      <c r="G24" s="224"/>
      <c r="H24" s="237" t="s">
        <v>5</v>
      </c>
      <c r="I24" s="238"/>
      <c r="J24" s="238"/>
      <c r="K24" s="238"/>
      <c r="L24" s="238"/>
      <c r="M24" s="238"/>
      <c r="N24" s="239"/>
      <c r="O24" s="168" t="s">
        <v>12</v>
      </c>
      <c r="P24" s="169"/>
      <c r="Q24" s="169"/>
      <c r="R24" s="169"/>
      <c r="S24" s="249" t="e">
        <f>IF(VLOOKUP($AY$2,Data,30,FALSE)=0,"-",VLOOKUP($AY$2,Data,30,FALSE))</f>
        <v>#REF!</v>
      </c>
      <c r="T24" s="249"/>
      <c r="U24" s="249"/>
      <c r="V24" s="249"/>
      <c r="W24" s="249"/>
      <c r="X24" s="249"/>
      <c r="Y24" s="249"/>
      <c r="Z24" s="249"/>
      <c r="AA24" s="249"/>
      <c r="AB24" s="247" t="s">
        <v>29</v>
      </c>
      <c r="AC24" s="247"/>
      <c r="AD24" s="247"/>
      <c r="AE24" s="248"/>
      <c r="AF24" s="168" t="s">
        <v>13</v>
      </c>
      <c r="AG24" s="169"/>
      <c r="AH24" s="169"/>
      <c r="AI24" s="169"/>
      <c r="AJ24" s="249" t="e">
        <f>IF(VLOOKUP($AY$2,Data,27,FALSE)=0,"-",VLOOKUP($AY$2,Data,27,FALSE))</f>
        <v>#REF!</v>
      </c>
      <c r="AK24" s="249"/>
      <c r="AL24" s="249"/>
      <c r="AM24" s="249"/>
      <c r="AN24" s="249"/>
      <c r="AO24" s="249"/>
      <c r="AP24" s="249"/>
      <c r="AQ24" s="249"/>
      <c r="AR24" s="249"/>
      <c r="AS24" s="247" t="s">
        <v>30</v>
      </c>
      <c r="AT24" s="247"/>
      <c r="AU24" s="247"/>
      <c r="AV24" s="248"/>
    </row>
    <row r="25" spans="2:48" ht="24.75" customHeight="1">
      <c r="B25" s="225"/>
      <c r="C25" s="226"/>
      <c r="D25" s="226"/>
      <c r="E25" s="226"/>
      <c r="F25" s="226"/>
      <c r="G25" s="226"/>
      <c r="H25" s="229" t="s">
        <v>112</v>
      </c>
      <c r="I25" s="230"/>
      <c r="J25" s="230"/>
      <c r="K25" s="230"/>
      <c r="L25" s="230"/>
      <c r="M25" s="230"/>
      <c r="N25" s="231"/>
      <c r="O25" s="232" t="s">
        <v>12</v>
      </c>
      <c r="P25" s="233"/>
      <c r="Q25" s="233"/>
      <c r="R25" s="233"/>
      <c r="S25" s="234" t="e">
        <f>IF(VLOOKUP($AY$2,Data,31,FALSE)=0,"-",VLOOKUP($AY$2,Data,31,FALSE))</f>
        <v>#REF!</v>
      </c>
      <c r="T25" s="234"/>
      <c r="U25" s="234"/>
      <c r="V25" s="234"/>
      <c r="W25" s="234"/>
      <c r="X25" s="234"/>
      <c r="Y25" s="234"/>
      <c r="Z25" s="234"/>
      <c r="AA25" s="234"/>
      <c r="AB25" s="235" t="s">
        <v>31</v>
      </c>
      <c r="AC25" s="235"/>
      <c r="AD25" s="235"/>
      <c r="AE25" s="236"/>
      <c r="AF25" s="232" t="s">
        <v>13</v>
      </c>
      <c r="AG25" s="233"/>
      <c r="AH25" s="233"/>
      <c r="AI25" s="233"/>
      <c r="AJ25" s="234" t="e">
        <f>IF(VLOOKUP($AY$2,Data,28,FALSE)=0,"-",VLOOKUP($AY$2,Data,28,FALSE))</f>
        <v>#REF!</v>
      </c>
      <c r="AK25" s="234"/>
      <c r="AL25" s="234"/>
      <c r="AM25" s="234"/>
      <c r="AN25" s="234"/>
      <c r="AO25" s="234"/>
      <c r="AP25" s="234"/>
      <c r="AQ25" s="234"/>
      <c r="AR25" s="234"/>
      <c r="AS25" s="235" t="s">
        <v>32</v>
      </c>
      <c r="AT25" s="235"/>
      <c r="AU25" s="235"/>
      <c r="AV25" s="236"/>
    </row>
    <row r="26" spans="2:48" ht="24.75" customHeight="1">
      <c r="B26" s="227"/>
      <c r="C26" s="228"/>
      <c r="D26" s="228"/>
      <c r="E26" s="228"/>
      <c r="F26" s="228"/>
      <c r="G26" s="228"/>
      <c r="H26" s="219" t="s">
        <v>113</v>
      </c>
      <c r="I26" s="220"/>
      <c r="J26" s="220"/>
      <c r="K26" s="220"/>
      <c r="L26" s="220"/>
      <c r="M26" s="220"/>
      <c r="N26" s="221"/>
      <c r="O26" s="222" t="s">
        <v>12</v>
      </c>
      <c r="P26" s="223"/>
      <c r="Q26" s="223"/>
      <c r="R26" s="223"/>
      <c r="S26" s="240" t="e">
        <f>IF(VLOOKUP($AY$2,Data,32,FALSE)=0,"-",VLOOKUP($AY$2,Data,32,FALSE))</f>
        <v>#REF!</v>
      </c>
      <c r="T26" s="240"/>
      <c r="U26" s="240"/>
      <c r="V26" s="240"/>
      <c r="W26" s="240"/>
      <c r="X26" s="240"/>
      <c r="Y26" s="240"/>
      <c r="Z26" s="240"/>
      <c r="AA26" s="240"/>
      <c r="AB26" s="241" t="s">
        <v>31</v>
      </c>
      <c r="AC26" s="241"/>
      <c r="AD26" s="241"/>
      <c r="AE26" s="242"/>
      <c r="AF26" s="222" t="s">
        <v>13</v>
      </c>
      <c r="AG26" s="223"/>
      <c r="AH26" s="223"/>
      <c r="AI26" s="223"/>
      <c r="AJ26" s="240" t="e">
        <f>IF(VLOOKUP($AY$2,Data,29,FALSE)=0,"-",VLOOKUP($AY$2,Data,29,FALSE))</f>
        <v>#REF!</v>
      </c>
      <c r="AK26" s="240"/>
      <c r="AL26" s="240"/>
      <c r="AM26" s="240"/>
      <c r="AN26" s="240"/>
      <c r="AO26" s="240"/>
      <c r="AP26" s="240"/>
      <c r="AQ26" s="240"/>
      <c r="AR26" s="240"/>
      <c r="AS26" s="241" t="s">
        <v>32</v>
      </c>
      <c r="AT26" s="241"/>
      <c r="AU26" s="241"/>
      <c r="AV26" s="242"/>
    </row>
    <row r="27" spans="2:48" ht="24.75" customHeight="1">
      <c r="B27" s="210" t="s">
        <v>7</v>
      </c>
      <c r="C27" s="211"/>
      <c r="D27" s="211"/>
      <c r="E27" s="211"/>
      <c r="F27" s="211"/>
      <c r="G27" s="211"/>
      <c r="H27" s="211"/>
      <c r="I27" s="211"/>
      <c r="J27" s="211"/>
      <c r="K27" s="211"/>
      <c r="L27" s="211"/>
      <c r="M27" s="211"/>
      <c r="N27" s="212"/>
      <c r="O27" s="216" t="s">
        <v>12</v>
      </c>
      <c r="P27" s="217"/>
      <c r="Q27" s="217"/>
      <c r="R27" s="217"/>
      <c r="S27" s="218" t="e">
        <f>IF(VLOOKUP($AY$2,Data,34,FALSE)=0,"-",VLOOKUP($AY$2,Data,34,FALSE))</f>
        <v>#REF!</v>
      </c>
      <c r="T27" s="218"/>
      <c r="U27" s="218"/>
      <c r="V27" s="218"/>
      <c r="W27" s="218"/>
      <c r="X27" s="218"/>
      <c r="Y27" s="218"/>
      <c r="Z27" s="218"/>
      <c r="AA27" s="218"/>
      <c r="AB27" s="214" t="s">
        <v>29</v>
      </c>
      <c r="AC27" s="214"/>
      <c r="AD27" s="214"/>
      <c r="AE27" s="215"/>
      <c r="AF27" s="216" t="s">
        <v>13</v>
      </c>
      <c r="AG27" s="217"/>
      <c r="AH27" s="217"/>
      <c r="AI27" s="217"/>
      <c r="AJ27" s="218" t="e">
        <f>IF(VLOOKUP($AY$2,Data,33,FALSE)=0,"-",VLOOKUP($AY$2,Data,33,FALSE))</f>
        <v>#REF!</v>
      </c>
      <c r="AK27" s="218"/>
      <c r="AL27" s="218"/>
      <c r="AM27" s="218"/>
      <c r="AN27" s="218"/>
      <c r="AO27" s="218"/>
      <c r="AP27" s="218"/>
      <c r="AQ27" s="218"/>
      <c r="AR27" s="218"/>
      <c r="AS27" s="214" t="s">
        <v>30</v>
      </c>
      <c r="AT27" s="214"/>
      <c r="AU27" s="214"/>
      <c r="AV27" s="215"/>
    </row>
    <row r="28" spans="2:48" ht="24.75" customHeight="1">
      <c r="B28" s="210" t="s">
        <v>14</v>
      </c>
      <c r="C28" s="211"/>
      <c r="D28" s="211"/>
      <c r="E28" s="211"/>
      <c r="F28" s="211"/>
      <c r="G28" s="211"/>
      <c r="H28" s="211"/>
      <c r="I28" s="211"/>
      <c r="J28" s="211"/>
      <c r="K28" s="211"/>
      <c r="L28" s="211"/>
      <c r="M28" s="211"/>
      <c r="N28" s="212"/>
      <c r="O28" s="216" t="s">
        <v>12</v>
      </c>
      <c r="P28" s="217"/>
      <c r="Q28" s="217"/>
      <c r="R28" s="217"/>
      <c r="S28" s="218" t="e">
        <f>IF(VLOOKUP($AY$2,Data,38,FALSE)=0,"-",VLOOKUP($AY$2,Data,38,FALSE))</f>
        <v>#REF!</v>
      </c>
      <c r="T28" s="218"/>
      <c r="U28" s="218"/>
      <c r="V28" s="218"/>
      <c r="W28" s="218"/>
      <c r="X28" s="218"/>
      <c r="Y28" s="218"/>
      <c r="Z28" s="218"/>
      <c r="AA28" s="218"/>
      <c r="AB28" s="214" t="s">
        <v>33</v>
      </c>
      <c r="AC28" s="214"/>
      <c r="AD28" s="214"/>
      <c r="AE28" s="215"/>
      <c r="AF28" s="216" t="s">
        <v>13</v>
      </c>
      <c r="AG28" s="217"/>
      <c r="AH28" s="217"/>
      <c r="AI28" s="217"/>
      <c r="AJ28" s="218" t="e">
        <f>IF(VLOOKUP($AY$2,Data,35,FALSE)=0,"-",VLOOKUP($AY$2,Data,35,FALSE))</f>
        <v>#REF!</v>
      </c>
      <c r="AK28" s="218"/>
      <c r="AL28" s="218"/>
      <c r="AM28" s="218"/>
      <c r="AN28" s="218"/>
      <c r="AO28" s="218"/>
      <c r="AP28" s="218"/>
      <c r="AQ28" s="218"/>
      <c r="AR28" s="218"/>
      <c r="AS28" s="214" t="s">
        <v>34</v>
      </c>
      <c r="AT28" s="214"/>
      <c r="AU28" s="214"/>
      <c r="AV28" s="215"/>
    </row>
    <row r="29" spans="2:48" ht="24.75" customHeight="1">
      <c r="B29" s="210" t="s">
        <v>15</v>
      </c>
      <c r="C29" s="211"/>
      <c r="D29" s="211"/>
      <c r="E29" s="211"/>
      <c r="F29" s="211"/>
      <c r="G29" s="211"/>
      <c r="H29" s="211"/>
      <c r="I29" s="211"/>
      <c r="J29" s="211"/>
      <c r="K29" s="211"/>
      <c r="L29" s="211"/>
      <c r="M29" s="211"/>
      <c r="N29" s="212"/>
      <c r="O29" s="216" t="s">
        <v>12</v>
      </c>
      <c r="P29" s="217"/>
      <c r="Q29" s="217"/>
      <c r="R29" s="217"/>
      <c r="S29" s="218" t="e">
        <f>IF(VLOOKUP($AY$2,Data,39,FALSE)=0,"-",VLOOKUP($AY$2,Data,39,FALSE))</f>
        <v>#REF!</v>
      </c>
      <c r="T29" s="218"/>
      <c r="U29" s="218"/>
      <c r="V29" s="218"/>
      <c r="W29" s="218"/>
      <c r="X29" s="218"/>
      <c r="Y29" s="218"/>
      <c r="Z29" s="218"/>
      <c r="AA29" s="218"/>
      <c r="AB29" s="214" t="s">
        <v>29</v>
      </c>
      <c r="AC29" s="214"/>
      <c r="AD29" s="214"/>
      <c r="AE29" s="215"/>
      <c r="AF29" s="216" t="s">
        <v>13</v>
      </c>
      <c r="AG29" s="217"/>
      <c r="AH29" s="217"/>
      <c r="AI29" s="217"/>
      <c r="AJ29" s="218" t="e">
        <f>IF(VLOOKUP($AY$2,Data,36,FALSE)=0,"-",VLOOKUP($AY$2,Data,36,FALSE))</f>
        <v>#REF!</v>
      </c>
      <c r="AK29" s="218"/>
      <c r="AL29" s="218"/>
      <c r="AM29" s="218"/>
      <c r="AN29" s="218"/>
      <c r="AO29" s="218"/>
      <c r="AP29" s="218"/>
      <c r="AQ29" s="218"/>
      <c r="AR29" s="218"/>
      <c r="AS29" s="214" t="s">
        <v>30</v>
      </c>
      <c r="AT29" s="214"/>
      <c r="AU29" s="214"/>
      <c r="AV29" s="215"/>
    </row>
    <row r="30" spans="2:48" ht="24.75" customHeight="1">
      <c r="B30" s="199" t="s">
        <v>18</v>
      </c>
      <c r="C30" s="200"/>
      <c r="D30" s="200"/>
      <c r="E30" s="200"/>
      <c r="F30" s="200"/>
      <c r="G30" s="200"/>
      <c r="H30" s="200"/>
      <c r="I30" s="200"/>
      <c r="J30" s="200"/>
      <c r="K30" s="200"/>
      <c r="L30" s="200"/>
      <c r="M30" s="200"/>
      <c r="N30" s="201"/>
      <c r="O30" s="168" t="s">
        <v>12</v>
      </c>
      <c r="P30" s="169"/>
      <c r="Q30" s="169"/>
      <c r="R30" s="169"/>
      <c r="S30" s="249" t="e">
        <f>IF(VLOOKUP($AY$2,Data,40,FALSE)=0,"-",VLOOKUP($AY$2,Data,40,FALSE))</f>
        <v>#REF!</v>
      </c>
      <c r="T30" s="249"/>
      <c r="U30" s="249"/>
      <c r="V30" s="249"/>
      <c r="W30" s="249"/>
      <c r="X30" s="249"/>
      <c r="Y30" s="249"/>
      <c r="Z30" s="249"/>
      <c r="AA30" s="249"/>
      <c r="AB30" s="166" t="s">
        <v>29</v>
      </c>
      <c r="AC30" s="166"/>
      <c r="AD30" s="166"/>
      <c r="AE30" s="167"/>
      <c r="AF30" s="168" t="s">
        <v>13</v>
      </c>
      <c r="AG30" s="169"/>
      <c r="AH30" s="169"/>
      <c r="AI30" s="169"/>
      <c r="AJ30" s="249" t="e">
        <f>IF(VLOOKUP($AY$2,Data,37,FALSE)=0,"-",VLOOKUP($AY$2,Data,37,FALSE))</f>
        <v>#REF!</v>
      </c>
      <c r="AK30" s="249"/>
      <c r="AL30" s="249"/>
      <c r="AM30" s="249"/>
      <c r="AN30" s="249"/>
      <c r="AO30" s="249"/>
      <c r="AP30" s="249"/>
      <c r="AQ30" s="249"/>
      <c r="AR30" s="249"/>
      <c r="AS30" s="166" t="s">
        <v>30</v>
      </c>
      <c r="AT30" s="166"/>
      <c r="AU30" s="166"/>
      <c r="AV30" s="167"/>
    </row>
    <row r="31" spans="2:48" ht="33.75" customHeight="1">
      <c r="B31" s="199" t="s">
        <v>16</v>
      </c>
      <c r="C31" s="200"/>
      <c r="D31" s="200"/>
      <c r="E31" s="200"/>
      <c r="F31" s="200"/>
      <c r="G31" s="200"/>
      <c r="H31" s="200"/>
      <c r="I31" s="200"/>
      <c r="J31" s="200"/>
      <c r="K31" s="200"/>
      <c r="L31" s="200"/>
      <c r="M31" s="200"/>
      <c r="N31" s="201"/>
      <c r="O31" s="310" t="e">
        <f>IF(VLOOKUP($AY$2,Data,41,FALSE)=0,"-",VLOOKUP($AY$2,Data,41,FALSE))</f>
        <v>#REF!</v>
      </c>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c r="AP31" s="311"/>
      <c r="AQ31" s="311"/>
      <c r="AR31" s="311"/>
      <c r="AS31" s="311"/>
      <c r="AT31" s="311"/>
      <c r="AU31" s="311"/>
      <c r="AV31" s="312"/>
    </row>
    <row r="32" spans="2:48" ht="21.75" customHeight="1">
      <c r="B32" s="210" t="s">
        <v>8</v>
      </c>
      <c r="C32" s="211"/>
      <c r="D32" s="211"/>
      <c r="E32" s="211"/>
      <c r="F32" s="211"/>
      <c r="G32" s="211"/>
      <c r="H32" s="211"/>
      <c r="I32" s="211"/>
      <c r="J32" s="211"/>
      <c r="K32" s="211"/>
      <c r="L32" s="211"/>
      <c r="M32" s="211"/>
      <c r="N32" s="212"/>
      <c r="O32" s="310" t="e">
        <f>IF(VLOOKUP($AY$2,Data,42,FALSE)=0,"-",VLOOKUP($AY$2,Data,42,FALSE))</f>
        <v>#REF!</v>
      </c>
      <c r="P32" s="311"/>
      <c r="Q32" s="311"/>
      <c r="R32" s="311"/>
      <c r="S32" s="311"/>
      <c r="T32" s="311"/>
      <c r="U32" s="311"/>
      <c r="V32" s="311"/>
      <c r="W32" s="311"/>
      <c r="X32" s="311"/>
      <c r="Y32" s="311"/>
      <c r="Z32" s="311"/>
      <c r="AA32" s="311"/>
      <c r="AB32" s="311"/>
      <c r="AC32" s="311"/>
      <c r="AD32" s="311"/>
      <c r="AE32" s="311"/>
      <c r="AF32" s="311"/>
      <c r="AG32" s="311"/>
      <c r="AH32" s="311"/>
      <c r="AI32" s="311"/>
      <c r="AJ32" s="311"/>
      <c r="AK32" s="311"/>
      <c r="AL32" s="311"/>
      <c r="AM32" s="311"/>
      <c r="AN32" s="311"/>
      <c r="AO32" s="311"/>
      <c r="AP32" s="311"/>
      <c r="AQ32" s="311"/>
      <c r="AR32" s="311"/>
      <c r="AS32" s="311"/>
      <c r="AT32" s="311"/>
      <c r="AU32" s="311"/>
      <c r="AV32" s="312"/>
    </row>
    <row r="33" spans="2:48" ht="18.600000000000001" customHeight="1">
      <c r="B33" s="176" t="s">
        <v>2</v>
      </c>
      <c r="C33" s="202"/>
      <c r="D33" s="202"/>
      <c r="E33" s="202"/>
      <c r="F33" s="202"/>
      <c r="G33" s="202"/>
      <c r="H33" s="202"/>
      <c r="I33" s="202"/>
      <c r="J33" s="202"/>
      <c r="K33" s="202"/>
      <c r="L33" s="202"/>
      <c r="M33" s="202"/>
      <c r="N33" s="203"/>
      <c r="O33" s="182" t="s">
        <v>27</v>
      </c>
      <c r="P33" s="183"/>
      <c r="Q33" s="183"/>
      <c r="R33" s="183"/>
      <c r="S33" s="183"/>
      <c r="T33" s="183"/>
      <c r="U33" s="183"/>
      <c r="V33" s="184"/>
      <c r="W33" s="319" t="e">
        <f>VLOOKUP($AY$2,Data,43,FALSE)</f>
        <v>#REF!</v>
      </c>
      <c r="X33" s="320"/>
      <c r="Y33" s="320"/>
      <c r="Z33" s="320"/>
      <c r="AA33" s="320"/>
      <c r="AB33" s="320"/>
      <c r="AC33" s="320"/>
      <c r="AD33" s="320"/>
      <c r="AE33" s="321"/>
      <c r="AF33" s="185" t="s">
        <v>28</v>
      </c>
      <c r="AG33" s="183"/>
      <c r="AH33" s="183"/>
      <c r="AI33" s="183"/>
      <c r="AJ33" s="183"/>
      <c r="AK33" s="183"/>
      <c r="AL33" s="183"/>
      <c r="AM33" s="184"/>
      <c r="AN33" s="319" t="e">
        <f>VLOOKUP($AY$2,Data,44,FALSE)</f>
        <v>#REF!</v>
      </c>
      <c r="AO33" s="320"/>
      <c r="AP33" s="320"/>
      <c r="AQ33" s="320"/>
      <c r="AR33" s="320"/>
      <c r="AS33" s="320"/>
      <c r="AT33" s="320"/>
      <c r="AU33" s="320"/>
      <c r="AV33" s="322"/>
    </row>
    <row r="34" spans="2:48" ht="18.600000000000001" customHeight="1">
      <c r="B34" s="204"/>
      <c r="C34" s="205"/>
      <c r="D34" s="205"/>
      <c r="E34" s="205"/>
      <c r="F34" s="205"/>
      <c r="G34" s="205"/>
      <c r="H34" s="205"/>
      <c r="I34" s="205"/>
      <c r="J34" s="205"/>
      <c r="K34" s="205"/>
      <c r="L34" s="205"/>
      <c r="M34" s="205"/>
      <c r="N34" s="206"/>
      <c r="O34" s="186" t="s">
        <v>0</v>
      </c>
      <c r="P34" s="187"/>
      <c r="Q34" s="187"/>
      <c r="R34" s="187"/>
      <c r="S34" s="187"/>
      <c r="T34" s="187"/>
      <c r="U34" s="187"/>
      <c r="V34" s="188"/>
      <c r="W34" s="313" t="e">
        <f>VLOOKUP($AY$2,Data,45,FALSE)</f>
        <v>#REF!</v>
      </c>
      <c r="X34" s="314"/>
      <c r="Y34" s="314"/>
      <c r="Z34" s="314"/>
      <c r="AA34" s="314"/>
      <c r="AB34" s="314"/>
      <c r="AC34" s="314"/>
      <c r="AD34" s="314"/>
      <c r="AE34" s="314"/>
      <c r="AF34" s="314"/>
      <c r="AG34" s="314"/>
      <c r="AH34" s="314"/>
      <c r="AI34" s="314"/>
      <c r="AJ34" s="314"/>
      <c r="AK34" s="314"/>
      <c r="AL34" s="314"/>
      <c r="AM34" s="314"/>
      <c r="AN34" s="314"/>
      <c r="AO34" s="314"/>
      <c r="AP34" s="314"/>
      <c r="AQ34" s="314"/>
      <c r="AR34" s="314"/>
      <c r="AS34" s="314"/>
      <c r="AT34" s="314"/>
      <c r="AU34" s="314"/>
      <c r="AV34" s="315"/>
    </row>
    <row r="35" spans="2:48" ht="18.600000000000001" customHeight="1">
      <c r="B35" s="176" t="s">
        <v>3</v>
      </c>
      <c r="C35" s="177"/>
      <c r="D35" s="177"/>
      <c r="E35" s="177"/>
      <c r="F35" s="177"/>
      <c r="G35" s="177"/>
      <c r="H35" s="177"/>
      <c r="I35" s="177"/>
      <c r="J35" s="177"/>
      <c r="K35" s="177"/>
      <c r="L35" s="177"/>
      <c r="M35" s="177"/>
      <c r="N35" s="178"/>
      <c r="O35" s="182" t="s">
        <v>27</v>
      </c>
      <c r="P35" s="183"/>
      <c r="Q35" s="183"/>
      <c r="R35" s="183"/>
      <c r="S35" s="183"/>
      <c r="T35" s="183"/>
      <c r="U35" s="183"/>
      <c r="V35" s="184"/>
      <c r="W35" s="319" t="e">
        <f>VLOOKUP($AY$2,Data,46,FALSE)</f>
        <v>#REF!</v>
      </c>
      <c r="X35" s="320"/>
      <c r="Y35" s="320"/>
      <c r="Z35" s="320"/>
      <c r="AA35" s="320"/>
      <c r="AB35" s="320"/>
      <c r="AC35" s="320"/>
      <c r="AD35" s="320"/>
      <c r="AE35" s="321"/>
      <c r="AF35" s="185" t="s">
        <v>28</v>
      </c>
      <c r="AG35" s="183"/>
      <c r="AH35" s="183"/>
      <c r="AI35" s="183"/>
      <c r="AJ35" s="183"/>
      <c r="AK35" s="183"/>
      <c r="AL35" s="183"/>
      <c r="AM35" s="184"/>
      <c r="AN35" s="319" t="e">
        <f>VLOOKUP($AY$2,Data,47,FALSE)</f>
        <v>#REF!</v>
      </c>
      <c r="AO35" s="320"/>
      <c r="AP35" s="320"/>
      <c r="AQ35" s="320"/>
      <c r="AR35" s="320"/>
      <c r="AS35" s="320"/>
      <c r="AT35" s="320"/>
      <c r="AU35" s="320"/>
      <c r="AV35" s="322"/>
    </row>
    <row r="36" spans="2:48" ht="18.600000000000001" customHeight="1">
      <c r="B36" s="179"/>
      <c r="C36" s="180"/>
      <c r="D36" s="180"/>
      <c r="E36" s="180"/>
      <c r="F36" s="180"/>
      <c r="G36" s="180"/>
      <c r="H36" s="180"/>
      <c r="I36" s="180"/>
      <c r="J36" s="180"/>
      <c r="K36" s="180"/>
      <c r="L36" s="180"/>
      <c r="M36" s="180"/>
      <c r="N36" s="181"/>
      <c r="O36" s="186" t="s">
        <v>0</v>
      </c>
      <c r="P36" s="187"/>
      <c r="Q36" s="187"/>
      <c r="R36" s="187"/>
      <c r="S36" s="187"/>
      <c r="T36" s="187"/>
      <c r="U36" s="187"/>
      <c r="V36" s="188"/>
      <c r="W36" s="313" t="e">
        <f>VLOOKUP($AY$2,Data,48,FALSE)</f>
        <v>#REF!</v>
      </c>
      <c r="X36" s="314"/>
      <c r="Y36" s="314"/>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5"/>
    </row>
    <row r="37" spans="2:48" ht="18.600000000000001" customHeight="1">
      <c r="B37" s="192" t="s">
        <v>1</v>
      </c>
      <c r="C37" s="177"/>
      <c r="D37" s="177"/>
      <c r="E37" s="177"/>
      <c r="F37" s="177"/>
      <c r="G37" s="177"/>
      <c r="H37" s="177"/>
      <c r="I37" s="177"/>
      <c r="J37" s="177"/>
      <c r="K37" s="177"/>
      <c r="L37" s="177"/>
      <c r="M37" s="177"/>
      <c r="N37" s="178"/>
      <c r="O37" s="316" t="e">
        <f>VLOOKUP($AY$2,Data,49,FALSE)</f>
        <v>#REF!</v>
      </c>
      <c r="P37" s="317"/>
      <c r="Q37" s="317"/>
      <c r="R37" s="317"/>
      <c r="S37" s="317"/>
      <c r="T37" s="317"/>
      <c r="U37" s="317"/>
      <c r="V37" s="317"/>
      <c r="W37" s="317"/>
      <c r="X37" s="317"/>
      <c r="Y37" s="317"/>
      <c r="Z37" s="317"/>
      <c r="AA37" s="317"/>
      <c r="AB37" s="317"/>
      <c r="AC37" s="317"/>
      <c r="AD37" s="317"/>
      <c r="AE37" s="317"/>
      <c r="AF37" s="317"/>
      <c r="AG37" s="317"/>
      <c r="AH37" s="317"/>
      <c r="AI37" s="317"/>
      <c r="AJ37" s="317"/>
      <c r="AK37" s="317"/>
      <c r="AL37" s="317"/>
      <c r="AM37" s="317"/>
      <c r="AN37" s="317"/>
      <c r="AO37" s="317"/>
      <c r="AP37" s="317"/>
      <c r="AQ37" s="317"/>
      <c r="AR37" s="317"/>
      <c r="AS37" s="317"/>
      <c r="AT37" s="317"/>
      <c r="AU37" s="317"/>
      <c r="AV37" s="318"/>
    </row>
    <row r="38" spans="2:48" ht="18.600000000000001" customHeight="1">
      <c r="B38" s="193"/>
      <c r="C38" s="194"/>
      <c r="D38" s="194"/>
      <c r="E38" s="194"/>
      <c r="F38" s="194"/>
      <c r="G38" s="194"/>
      <c r="H38" s="194"/>
      <c r="I38" s="194"/>
      <c r="J38" s="194"/>
      <c r="K38" s="194"/>
      <c r="L38" s="194"/>
      <c r="M38" s="194"/>
      <c r="N38" s="195"/>
      <c r="O38" s="160"/>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2"/>
    </row>
    <row r="39" spans="2:48" ht="18.600000000000001" customHeight="1">
      <c r="B39" s="193"/>
      <c r="C39" s="194"/>
      <c r="D39" s="194"/>
      <c r="E39" s="194"/>
      <c r="F39" s="194"/>
      <c r="G39" s="194"/>
      <c r="H39" s="194"/>
      <c r="I39" s="194"/>
      <c r="J39" s="194"/>
      <c r="K39" s="194"/>
      <c r="L39" s="194"/>
      <c r="M39" s="194"/>
      <c r="N39" s="195"/>
      <c r="O39" s="163"/>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5"/>
    </row>
    <row r="40" spans="2:48" ht="18.600000000000001" customHeight="1">
      <c r="B40" s="193"/>
      <c r="C40" s="194"/>
      <c r="D40" s="194"/>
      <c r="E40" s="194"/>
      <c r="F40" s="194"/>
      <c r="G40" s="194"/>
      <c r="H40" s="194"/>
      <c r="I40" s="194"/>
      <c r="J40" s="194"/>
      <c r="K40" s="194"/>
      <c r="L40" s="194"/>
      <c r="M40" s="194"/>
      <c r="N40" s="195"/>
      <c r="O40" s="163"/>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5"/>
    </row>
    <row r="41" spans="2:48" ht="18.600000000000001" customHeight="1">
      <c r="B41" s="193"/>
      <c r="C41" s="194"/>
      <c r="D41" s="194"/>
      <c r="E41" s="194"/>
      <c r="F41" s="194"/>
      <c r="G41" s="194"/>
      <c r="H41" s="194"/>
      <c r="I41" s="194"/>
      <c r="J41" s="194"/>
      <c r="K41" s="194"/>
      <c r="L41" s="194"/>
      <c r="M41" s="194"/>
      <c r="N41" s="195"/>
      <c r="O41" s="171"/>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3"/>
    </row>
    <row r="42" spans="2:48" ht="18.600000000000001" customHeight="1">
      <c r="B42" s="174" t="s">
        <v>20</v>
      </c>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row>
    <row r="43" spans="2:48" ht="18.600000000000001" customHeight="1">
      <c r="B43" s="175" t="s">
        <v>48</v>
      </c>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row>
  </sheetData>
  <mergeCells count="154">
    <mergeCell ref="O22:R22"/>
    <mergeCell ref="S22:AA22"/>
    <mergeCell ref="AB21:AE21"/>
    <mergeCell ref="AJ23:AR23"/>
    <mergeCell ref="B2:AV2"/>
    <mergeCell ref="AS18:AV18"/>
    <mergeCell ref="AS19:AV19"/>
    <mergeCell ref="AS20:AV20"/>
    <mergeCell ref="O21:R21"/>
    <mergeCell ref="O9:AV10"/>
    <mergeCell ref="AS17:AV17"/>
    <mergeCell ref="O15:R15"/>
    <mergeCell ref="B11:N12"/>
    <mergeCell ref="O11:AV12"/>
    <mergeCell ref="B4:N5"/>
    <mergeCell ref="AS16:AV16"/>
    <mergeCell ref="O4:AV5"/>
    <mergeCell ref="H20:N20"/>
    <mergeCell ref="H21:N21"/>
    <mergeCell ref="S16:AA16"/>
    <mergeCell ref="S18:AA18"/>
    <mergeCell ref="S19:AA19"/>
    <mergeCell ref="H17:N17"/>
    <mergeCell ref="B7:N8"/>
    <mergeCell ref="O7:AV8"/>
    <mergeCell ref="AS21:AV21"/>
    <mergeCell ref="AJ21:AR21"/>
    <mergeCell ref="AF21:AI21"/>
    <mergeCell ref="O13:AV14"/>
    <mergeCell ref="AB15:AE15"/>
    <mergeCell ref="H15:N15"/>
    <mergeCell ref="AS15:AV15"/>
    <mergeCell ref="AS24:AV24"/>
    <mergeCell ref="AF24:AI24"/>
    <mergeCell ref="AF25:AI25"/>
    <mergeCell ref="AF26:AI26"/>
    <mergeCell ref="AJ22:AR22"/>
    <mergeCell ref="AS23:AV23"/>
    <mergeCell ref="AF22:AI22"/>
    <mergeCell ref="AF23:AI23"/>
    <mergeCell ref="AS22:AV22"/>
    <mergeCell ref="AJ24:AR24"/>
    <mergeCell ref="AJ25:AR25"/>
    <mergeCell ref="AS26:AV26"/>
    <mergeCell ref="AS25:AV25"/>
    <mergeCell ref="AB25:AE25"/>
    <mergeCell ref="S27:AA27"/>
    <mergeCell ref="AB24:AE24"/>
    <mergeCell ref="S29:AA29"/>
    <mergeCell ref="AB26:AE26"/>
    <mergeCell ref="S30:AA30"/>
    <mergeCell ref="AJ26:AR26"/>
    <mergeCell ref="AF29:AI29"/>
    <mergeCell ref="S15:AA15"/>
    <mergeCell ref="AJ15:AR15"/>
    <mergeCell ref="AB23:AE23"/>
    <mergeCell ref="AB22:AE22"/>
    <mergeCell ref="AF18:AI18"/>
    <mergeCell ref="AJ18:AR18"/>
    <mergeCell ref="AF19:AI19"/>
    <mergeCell ref="AJ20:AR20"/>
    <mergeCell ref="AJ19:AR19"/>
    <mergeCell ref="AF20:AI20"/>
    <mergeCell ref="AF15:AI15"/>
    <mergeCell ref="AF16:AI16"/>
    <mergeCell ref="AF17:AI17"/>
    <mergeCell ref="S20:AA20"/>
    <mergeCell ref="S21:AA21"/>
    <mergeCell ref="AJ16:AR16"/>
    <mergeCell ref="B43:AV43"/>
    <mergeCell ref="W34:AV34"/>
    <mergeCell ref="B33:N34"/>
    <mergeCell ref="B42:AV42"/>
    <mergeCell ref="B35:N36"/>
    <mergeCell ref="W36:AV36"/>
    <mergeCell ref="O37:AV37"/>
    <mergeCell ref="O38:AV38"/>
    <mergeCell ref="O34:V34"/>
    <mergeCell ref="O35:V35"/>
    <mergeCell ref="AF33:AM33"/>
    <mergeCell ref="AF35:AM35"/>
    <mergeCell ref="O39:AV39"/>
    <mergeCell ref="O36:V36"/>
    <mergeCell ref="O33:V33"/>
    <mergeCell ref="W33:AE33"/>
    <mergeCell ref="AN33:AV33"/>
    <mergeCell ref="W35:AE35"/>
    <mergeCell ref="AN35:AV35"/>
    <mergeCell ref="O41:AV41"/>
    <mergeCell ref="B37:N41"/>
    <mergeCell ref="O40:AV40"/>
    <mergeCell ref="B32:N32"/>
    <mergeCell ref="O32:AV32"/>
    <mergeCell ref="AB30:AE30"/>
    <mergeCell ref="AJ29:AR29"/>
    <mergeCell ref="AF30:AI30"/>
    <mergeCell ref="AJ30:AR30"/>
    <mergeCell ref="B31:N31"/>
    <mergeCell ref="B29:N29"/>
    <mergeCell ref="AS29:AV29"/>
    <mergeCell ref="AB29:AE29"/>
    <mergeCell ref="B30:N30"/>
    <mergeCell ref="AS30:AV30"/>
    <mergeCell ref="O31:AV31"/>
    <mergeCell ref="O29:R29"/>
    <mergeCell ref="O30:R30"/>
    <mergeCell ref="AS27:AV27"/>
    <mergeCell ref="AB28:AE28"/>
    <mergeCell ref="S28:AA28"/>
    <mergeCell ref="AJ28:AR28"/>
    <mergeCell ref="AF28:AI28"/>
    <mergeCell ref="AF27:AI27"/>
    <mergeCell ref="B6:N6"/>
    <mergeCell ref="H19:N19"/>
    <mergeCell ref="H18:N18"/>
    <mergeCell ref="B9:N10"/>
    <mergeCell ref="B13:N14"/>
    <mergeCell ref="H16:N16"/>
    <mergeCell ref="B15:G20"/>
    <mergeCell ref="O19:R19"/>
    <mergeCell ref="AB17:AE17"/>
    <mergeCell ref="O16:R16"/>
    <mergeCell ref="O17:R17"/>
    <mergeCell ref="AB18:AE18"/>
    <mergeCell ref="T17:Z17"/>
    <mergeCell ref="AB19:AE19"/>
    <mergeCell ref="O20:R20"/>
    <mergeCell ref="AB20:AE20"/>
    <mergeCell ref="O6:AV6"/>
    <mergeCell ref="AK17:AQ17"/>
    <mergeCell ref="AS28:AV28"/>
    <mergeCell ref="O18:R18"/>
    <mergeCell ref="AB16:AE16"/>
    <mergeCell ref="B21:G23"/>
    <mergeCell ref="O23:R23"/>
    <mergeCell ref="S23:AA23"/>
    <mergeCell ref="O26:R26"/>
    <mergeCell ref="S26:AA26"/>
    <mergeCell ref="H23:N23"/>
    <mergeCell ref="H26:N26"/>
    <mergeCell ref="S24:AA24"/>
    <mergeCell ref="H22:N22"/>
    <mergeCell ref="H24:N24"/>
    <mergeCell ref="H25:N25"/>
    <mergeCell ref="B27:N27"/>
    <mergeCell ref="B24:G26"/>
    <mergeCell ref="B28:N28"/>
    <mergeCell ref="O24:R24"/>
    <mergeCell ref="O25:R25"/>
    <mergeCell ref="O27:R27"/>
    <mergeCell ref="AJ27:AR27"/>
    <mergeCell ref="O28:R28"/>
    <mergeCell ref="AB27:AE27"/>
    <mergeCell ref="S25:AA25"/>
  </mergeCells>
  <phoneticPr fontId="2"/>
  <printOptions horizontalCentered="1"/>
  <pageMargins left="0.39370078740157483" right="0.39370078740157483" top="0.41" bottom="0.26" header="0.35" footer="0.24"/>
  <pageSetup paperSize="9" scale="98"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Y43"/>
  <sheetViews>
    <sheetView view="pageBreakPreview" zoomScale="75" zoomScaleNormal="100" workbookViewId="0">
      <selection activeCell="B7" sqref="B7:N8"/>
    </sheetView>
  </sheetViews>
  <sheetFormatPr defaultRowHeight="18.600000000000001" customHeight="1"/>
  <cols>
    <col min="1" max="1" width="2.125" style="1" customWidth="1"/>
    <col min="2" max="14" width="2.375" style="1" customWidth="1"/>
    <col min="15" max="47" width="2" style="1" customWidth="1"/>
    <col min="48" max="48" width="1.875" style="1" customWidth="1"/>
    <col min="49" max="49" width="2.125" style="1" customWidth="1"/>
    <col min="50" max="50" width="13.25" style="1" customWidth="1"/>
    <col min="51" max="51" width="2.75" style="1" customWidth="1"/>
    <col min="52" max="61" width="2.125" style="1" customWidth="1"/>
    <col min="62" max="16384" width="9" style="1"/>
  </cols>
  <sheetData>
    <row r="1" spans="2:51" ht="36.75" customHeight="1"/>
    <row r="2" spans="2:51" ht="18.600000000000001" customHeight="1">
      <c r="B2" s="289" t="s">
        <v>25</v>
      </c>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X2" s="11" t="s">
        <v>43</v>
      </c>
      <c r="AY2" s="12">
        <v>21</v>
      </c>
    </row>
    <row r="3" spans="2:51" ht="9.75" customHeight="1">
      <c r="AS3" s="3"/>
      <c r="AT3" s="3"/>
      <c r="AU3" s="3"/>
      <c r="AV3" s="2"/>
    </row>
    <row r="4" spans="2:51" ht="15.75" customHeight="1">
      <c r="B4" s="291" t="s">
        <v>110</v>
      </c>
      <c r="C4" s="292"/>
      <c r="D4" s="292"/>
      <c r="E4" s="292"/>
      <c r="F4" s="292"/>
      <c r="G4" s="292"/>
      <c r="H4" s="292"/>
      <c r="I4" s="292"/>
      <c r="J4" s="292"/>
      <c r="K4" s="292"/>
      <c r="L4" s="292"/>
      <c r="M4" s="292"/>
      <c r="N4" s="293"/>
      <c r="O4" s="291" t="e">
        <f>VLOOKUP($AY$2,Data,3,FALSE)</f>
        <v>#REF!</v>
      </c>
      <c r="P4" s="292"/>
      <c r="Q4" s="29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3"/>
    </row>
    <row r="5" spans="2:51" ht="15.75" customHeight="1">
      <c r="B5" s="294"/>
      <c r="C5" s="295"/>
      <c r="D5" s="295"/>
      <c r="E5" s="295"/>
      <c r="F5" s="295"/>
      <c r="G5" s="295"/>
      <c r="H5" s="295"/>
      <c r="I5" s="295"/>
      <c r="J5" s="295"/>
      <c r="K5" s="295"/>
      <c r="L5" s="295"/>
      <c r="M5" s="295"/>
      <c r="N5" s="296"/>
      <c r="O5" s="294"/>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6"/>
    </row>
    <row r="6" spans="2:51" ht="23.25" customHeight="1">
      <c r="B6" s="303" t="s">
        <v>23</v>
      </c>
      <c r="C6" s="304"/>
      <c r="D6" s="304"/>
      <c r="E6" s="304"/>
      <c r="F6" s="304"/>
      <c r="G6" s="304"/>
      <c r="H6" s="304"/>
      <c r="I6" s="304"/>
      <c r="J6" s="304"/>
      <c r="K6" s="304"/>
      <c r="L6" s="304"/>
      <c r="M6" s="304"/>
      <c r="N6" s="305"/>
      <c r="O6" s="307" t="e">
        <f>VLOOKUP($AY$2,Data,4,FALSE)</f>
        <v>#REF!</v>
      </c>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8"/>
      <c r="AS6" s="308"/>
      <c r="AT6" s="308"/>
      <c r="AU6" s="308"/>
      <c r="AV6" s="309"/>
    </row>
    <row r="7" spans="2:51" ht="18.600000000000001" customHeight="1">
      <c r="B7" s="176" t="s">
        <v>26</v>
      </c>
      <c r="C7" s="177"/>
      <c r="D7" s="177"/>
      <c r="E7" s="177"/>
      <c r="F7" s="177"/>
      <c r="G7" s="177"/>
      <c r="H7" s="177"/>
      <c r="I7" s="177"/>
      <c r="J7" s="177"/>
      <c r="K7" s="177"/>
      <c r="L7" s="177"/>
      <c r="M7" s="177"/>
      <c r="N7" s="178"/>
      <c r="O7" s="291" t="e">
        <f>VLOOKUP($AY$2,Data,5,FALSE)&amp;VLOOKUP($AY$2,Data,6,FALSE)</f>
        <v>#REF!</v>
      </c>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3"/>
    </row>
    <row r="8" spans="2:51" ht="18.600000000000001" customHeight="1">
      <c r="B8" s="179"/>
      <c r="C8" s="180"/>
      <c r="D8" s="180"/>
      <c r="E8" s="180"/>
      <c r="F8" s="180"/>
      <c r="G8" s="180"/>
      <c r="H8" s="180"/>
      <c r="I8" s="180"/>
      <c r="J8" s="180"/>
      <c r="K8" s="180"/>
      <c r="L8" s="180"/>
      <c r="M8" s="180"/>
      <c r="N8" s="181"/>
      <c r="O8" s="294"/>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6"/>
    </row>
    <row r="9" spans="2:51" ht="17.25" customHeight="1">
      <c r="B9" s="176" t="s">
        <v>24</v>
      </c>
      <c r="C9" s="177"/>
      <c r="D9" s="177"/>
      <c r="E9" s="177"/>
      <c r="F9" s="177"/>
      <c r="G9" s="177"/>
      <c r="H9" s="177"/>
      <c r="I9" s="177"/>
      <c r="J9" s="177"/>
      <c r="K9" s="177"/>
      <c r="L9" s="177"/>
      <c r="M9" s="177"/>
      <c r="N9" s="178"/>
      <c r="O9" s="291" t="e">
        <f>VLOOKUP($AY$2,Data,7,FALSE)</f>
        <v>#REF!</v>
      </c>
      <c r="P9" s="292"/>
      <c r="Q9" s="292"/>
      <c r="R9" s="292"/>
      <c r="S9" s="292"/>
      <c r="T9" s="292"/>
      <c r="U9" s="292"/>
      <c r="V9" s="292"/>
      <c r="W9" s="292"/>
      <c r="X9" s="292"/>
      <c r="Y9" s="292"/>
      <c r="Z9" s="292"/>
      <c r="AA9" s="292"/>
      <c r="AB9" s="292"/>
      <c r="AC9" s="292"/>
      <c r="AD9" s="292"/>
      <c r="AE9" s="292"/>
      <c r="AF9" s="292"/>
      <c r="AG9" s="292"/>
      <c r="AH9" s="292"/>
      <c r="AI9" s="292"/>
      <c r="AJ9" s="292"/>
      <c r="AK9" s="292"/>
      <c r="AL9" s="292"/>
      <c r="AM9" s="292"/>
      <c r="AN9" s="292"/>
      <c r="AO9" s="292"/>
      <c r="AP9" s="292"/>
      <c r="AQ9" s="292"/>
      <c r="AR9" s="292"/>
      <c r="AS9" s="292"/>
      <c r="AT9" s="292"/>
      <c r="AU9" s="292"/>
      <c r="AV9" s="293"/>
    </row>
    <row r="10" spans="2:51" ht="17.25" customHeight="1">
      <c r="B10" s="179"/>
      <c r="C10" s="180"/>
      <c r="D10" s="180"/>
      <c r="E10" s="180"/>
      <c r="F10" s="180"/>
      <c r="G10" s="180"/>
      <c r="H10" s="180"/>
      <c r="I10" s="180"/>
      <c r="J10" s="180"/>
      <c r="K10" s="180"/>
      <c r="L10" s="180"/>
      <c r="M10" s="180"/>
      <c r="N10" s="181"/>
      <c r="O10" s="294"/>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6"/>
    </row>
    <row r="11" spans="2:51" ht="15.75" customHeight="1">
      <c r="B11" s="192" t="s">
        <v>111</v>
      </c>
      <c r="C11" s="177"/>
      <c r="D11" s="177"/>
      <c r="E11" s="177"/>
      <c r="F11" s="177"/>
      <c r="G11" s="177"/>
      <c r="H11" s="177"/>
      <c r="I11" s="177"/>
      <c r="J11" s="177"/>
      <c r="K11" s="177"/>
      <c r="L11" s="177"/>
      <c r="M11" s="177"/>
      <c r="N11" s="178"/>
      <c r="O11" s="323" t="e">
        <f>VLOOKUP($AY$2,Data,8,FALSE)</f>
        <v>#REF!</v>
      </c>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5"/>
    </row>
    <row r="12" spans="2:51" ht="15.75" customHeight="1">
      <c r="B12" s="179"/>
      <c r="C12" s="180"/>
      <c r="D12" s="180"/>
      <c r="E12" s="180"/>
      <c r="F12" s="180"/>
      <c r="G12" s="180"/>
      <c r="H12" s="180"/>
      <c r="I12" s="180"/>
      <c r="J12" s="180"/>
      <c r="K12" s="180"/>
      <c r="L12" s="180"/>
      <c r="M12" s="180"/>
      <c r="N12" s="181"/>
      <c r="O12" s="326"/>
      <c r="P12" s="327"/>
      <c r="Q12" s="327"/>
      <c r="R12" s="327"/>
      <c r="S12" s="327"/>
      <c r="T12" s="327"/>
      <c r="U12" s="327"/>
      <c r="V12" s="327"/>
      <c r="W12" s="327"/>
      <c r="X12" s="327"/>
      <c r="Y12" s="327"/>
      <c r="Z12" s="327"/>
      <c r="AA12" s="327"/>
      <c r="AB12" s="327"/>
      <c r="AC12" s="327"/>
      <c r="AD12" s="327"/>
      <c r="AE12" s="327"/>
      <c r="AF12" s="327"/>
      <c r="AG12" s="327"/>
      <c r="AH12" s="327"/>
      <c r="AI12" s="327"/>
      <c r="AJ12" s="327"/>
      <c r="AK12" s="327"/>
      <c r="AL12" s="327"/>
      <c r="AM12" s="327"/>
      <c r="AN12" s="327"/>
      <c r="AO12" s="327"/>
      <c r="AP12" s="327"/>
      <c r="AQ12" s="327"/>
      <c r="AR12" s="327"/>
      <c r="AS12" s="327"/>
      <c r="AT12" s="327"/>
      <c r="AU12" s="327"/>
      <c r="AV12" s="328"/>
    </row>
    <row r="13" spans="2:51" ht="18.600000000000001" customHeight="1">
      <c r="B13" s="266" t="s">
        <v>114</v>
      </c>
      <c r="C13" s="267"/>
      <c r="D13" s="267"/>
      <c r="E13" s="267"/>
      <c r="F13" s="267"/>
      <c r="G13" s="267"/>
      <c r="H13" s="267"/>
      <c r="I13" s="267"/>
      <c r="J13" s="267"/>
      <c r="K13" s="267"/>
      <c r="L13" s="267"/>
      <c r="M13" s="267"/>
      <c r="N13" s="268"/>
      <c r="O13" s="272" t="e">
        <f>VLOOKUP($AY$2,Data,2,FALSE)</f>
        <v>#REF!</v>
      </c>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4"/>
    </row>
    <row r="14" spans="2:51" ht="18.600000000000001" customHeight="1">
      <c r="B14" s="269"/>
      <c r="C14" s="270"/>
      <c r="D14" s="270"/>
      <c r="E14" s="270"/>
      <c r="F14" s="270"/>
      <c r="G14" s="270"/>
      <c r="H14" s="270"/>
      <c r="I14" s="270"/>
      <c r="J14" s="270"/>
      <c r="K14" s="270"/>
      <c r="L14" s="270"/>
      <c r="M14" s="270"/>
      <c r="N14" s="271"/>
      <c r="O14" s="275"/>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7"/>
    </row>
    <row r="15" spans="2:51" ht="24.75" customHeight="1">
      <c r="B15" s="176" t="s">
        <v>9</v>
      </c>
      <c r="C15" s="177"/>
      <c r="D15" s="177"/>
      <c r="E15" s="177"/>
      <c r="F15" s="177"/>
      <c r="G15" s="260"/>
      <c r="H15" s="237" t="s">
        <v>4</v>
      </c>
      <c r="I15" s="238"/>
      <c r="J15" s="238"/>
      <c r="K15" s="238"/>
      <c r="L15" s="238"/>
      <c r="M15" s="238"/>
      <c r="N15" s="239"/>
      <c r="O15" s="168" t="s">
        <v>12</v>
      </c>
      <c r="P15" s="169"/>
      <c r="Q15" s="169"/>
      <c r="R15" s="169"/>
      <c r="S15" s="281" t="e">
        <f>IF(VLOOKUP($AY$2,Data,10,FALSE)=0,"-",VLOOKUP($AY$2,Data,10,FALSE))</f>
        <v>#REF!</v>
      </c>
      <c r="T15" s="281"/>
      <c r="U15" s="281"/>
      <c r="V15" s="281"/>
      <c r="W15" s="281"/>
      <c r="X15" s="281"/>
      <c r="Y15" s="281"/>
      <c r="Z15" s="281"/>
      <c r="AA15" s="281"/>
      <c r="AB15" s="281"/>
      <c r="AC15" s="281"/>
      <c r="AD15" s="281"/>
      <c r="AE15" s="282"/>
      <c r="AF15" s="168" t="s">
        <v>13</v>
      </c>
      <c r="AG15" s="169"/>
      <c r="AH15" s="169"/>
      <c r="AI15" s="169"/>
      <c r="AJ15" s="281" t="e">
        <f>IF(VLOOKUP($AY$2,Data,9,FALSE)=0,"-",VLOOKUP($AY$2,Data,9,FALSE))</f>
        <v>#REF!</v>
      </c>
      <c r="AK15" s="281"/>
      <c r="AL15" s="281"/>
      <c r="AM15" s="281"/>
      <c r="AN15" s="281"/>
      <c r="AO15" s="281"/>
      <c r="AP15" s="281"/>
      <c r="AQ15" s="281"/>
      <c r="AR15" s="281"/>
      <c r="AS15" s="281"/>
      <c r="AT15" s="281"/>
      <c r="AU15" s="281"/>
      <c r="AV15" s="282"/>
    </row>
    <row r="16" spans="2:51" ht="24.75" customHeight="1">
      <c r="B16" s="193"/>
      <c r="C16" s="194"/>
      <c r="D16" s="194"/>
      <c r="E16" s="194"/>
      <c r="F16" s="194"/>
      <c r="G16" s="261"/>
      <c r="H16" s="229" t="s">
        <v>5</v>
      </c>
      <c r="I16" s="230"/>
      <c r="J16" s="230"/>
      <c r="K16" s="230"/>
      <c r="L16" s="230"/>
      <c r="M16" s="230"/>
      <c r="N16" s="231"/>
      <c r="O16" s="232" t="s">
        <v>12</v>
      </c>
      <c r="P16" s="233"/>
      <c r="Q16" s="233"/>
      <c r="R16" s="233"/>
      <c r="S16" s="234" t="e">
        <f>IF(VLOOKUP($AY$2,Data,16,FALSE)=0,"-",VLOOKUP($AY$2,Data,16,FALSE))</f>
        <v>#REF!</v>
      </c>
      <c r="T16" s="234"/>
      <c r="U16" s="234"/>
      <c r="V16" s="234"/>
      <c r="W16" s="234"/>
      <c r="X16" s="234"/>
      <c r="Y16" s="234"/>
      <c r="Z16" s="234"/>
      <c r="AA16" s="234"/>
      <c r="AB16" s="235" t="s">
        <v>29</v>
      </c>
      <c r="AC16" s="235"/>
      <c r="AD16" s="235"/>
      <c r="AE16" s="236"/>
      <c r="AF16" s="232" t="s">
        <v>13</v>
      </c>
      <c r="AG16" s="233"/>
      <c r="AH16" s="233"/>
      <c r="AI16" s="233"/>
      <c r="AJ16" s="234" t="e">
        <f>IF(VLOOKUP($AY$2,Data,11,FALSE)=0,"-",VLOOKUP($AY$2,Data,11,FALSE))</f>
        <v>#REF!</v>
      </c>
      <c r="AK16" s="234"/>
      <c r="AL16" s="234"/>
      <c r="AM16" s="234"/>
      <c r="AN16" s="234"/>
      <c r="AO16" s="234"/>
      <c r="AP16" s="234"/>
      <c r="AQ16" s="234"/>
      <c r="AR16" s="234"/>
      <c r="AS16" s="235" t="s">
        <v>30</v>
      </c>
      <c r="AT16" s="235"/>
      <c r="AU16" s="235"/>
      <c r="AV16" s="236"/>
    </row>
    <row r="17" spans="2:48" ht="24.75" customHeight="1">
      <c r="B17" s="193"/>
      <c r="C17" s="194"/>
      <c r="D17" s="194"/>
      <c r="E17" s="194"/>
      <c r="F17" s="194"/>
      <c r="G17" s="261"/>
      <c r="H17" s="278" t="s">
        <v>19</v>
      </c>
      <c r="I17" s="279"/>
      <c r="J17" s="279"/>
      <c r="K17" s="279"/>
      <c r="L17" s="279"/>
      <c r="M17" s="279"/>
      <c r="N17" s="280"/>
      <c r="O17" s="244" t="s">
        <v>12</v>
      </c>
      <c r="P17" s="245"/>
      <c r="Q17" s="245"/>
      <c r="R17" s="245"/>
      <c r="S17" s="13" t="s">
        <v>44</v>
      </c>
      <c r="T17" s="306" t="e">
        <f>IF(VLOOKUP($AY$2,Data,17,FALSE)=0,"-",VLOOKUP($AY$2,Data,17,FALSE))</f>
        <v>#REF!</v>
      </c>
      <c r="U17" s="306"/>
      <c r="V17" s="306"/>
      <c r="W17" s="306"/>
      <c r="X17" s="306"/>
      <c r="Y17" s="306"/>
      <c r="Z17" s="306"/>
      <c r="AA17" s="13" t="s">
        <v>45</v>
      </c>
      <c r="AB17" s="235" t="s">
        <v>29</v>
      </c>
      <c r="AC17" s="235"/>
      <c r="AD17" s="235"/>
      <c r="AE17" s="236"/>
      <c r="AF17" s="244" t="s">
        <v>13</v>
      </c>
      <c r="AG17" s="245"/>
      <c r="AH17" s="245"/>
      <c r="AI17" s="245"/>
      <c r="AJ17" s="13" t="s">
        <v>46</v>
      </c>
      <c r="AK17" s="306" t="e">
        <f>IF(VLOOKUP($AY$2,Data,12,FALSE)=0,"-",VLOOKUP($AY$2,Data,12,FALSE))</f>
        <v>#REF!</v>
      </c>
      <c r="AL17" s="306"/>
      <c r="AM17" s="306"/>
      <c r="AN17" s="306"/>
      <c r="AO17" s="306"/>
      <c r="AP17" s="306"/>
      <c r="AQ17" s="306"/>
      <c r="AR17" s="13" t="s">
        <v>47</v>
      </c>
      <c r="AS17" s="235" t="s">
        <v>30</v>
      </c>
      <c r="AT17" s="235"/>
      <c r="AU17" s="235"/>
      <c r="AV17" s="236"/>
    </row>
    <row r="18" spans="2:48" ht="24.75" customHeight="1">
      <c r="B18" s="193"/>
      <c r="C18" s="194"/>
      <c r="D18" s="194"/>
      <c r="E18" s="194"/>
      <c r="F18" s="194"/>
      <c r="G18" s="261"/>
      <c r="H18" s="257" t="s">
        <v>6</v>
      </c>
      <c r="I18" s="258"/>
      <c r="J18" s="258"/>
      <c r="K18" s="258"/>
      <c r="L18" s="258"/>
      <c r="M18" s="258"/>
      <c r="N18" s="259"/>
      <c r="O18" s="244" t="s">
        <v>12</v>
      </c>
      <c r="P18" s="245"/>
      <c r="Q18" s="245"/>
      <c r="R18" s="245"/>
      <c r="S18" s="306" t="e">
        <f>IF(VLOOKUP($AY$2,Data,18,FALSE)=0,"-",VLOOKUP($AY$2,Data,18,FALSE))</f>
        <v>#REF!</v>
      </c>
      <c r="T18" s="306"/>
      <c r="U18" s="306"/>
      <c r="V18" s="306"/>
      <c r="W18" s="306"/>
      <c r="X18" s="306"/>
      <c r="Y18" s="306"/>
      <c r="Z18" s="306"/>
      <c r="AA18" s="306"/>
      <c r="AB18" s="253"/>
      <c r="AC18" s="253"/>
      <c r="AD18" s="253"/>
      <c r="AE18" s="254"/>
      <c r="AF18" s="244" t="s">
        <v>13</v>
      </c>
      <c r="AG18" s="245"/>
      <c r="AH18" s="245"/>
      <c r="AI18" s="245"/>
      <c r="AJ18" s="306" t="e">
        <f>IF(VLOOKUP($AY$2,Data,13,FALSE)=0,"-",VLOOKUP($AY$2,Data,13,FALSE))</f>
        <v>#REF!</v>
      </c>
      <c r="AK18" s="306"/>
      <c r="AL18" s="306"/>
      <c r="AM18" s="306"/>
      <c r="AN18" s="306"/>
      <c r="AO18" s="306"/>
      <c r="AP18" s="306"/>
      <c r="AQ18" s="306"/>
      <c r="AR18" s="306"/>
      <c r="AS18" s="253"/>
      <c r="AT18" s="253"/>
      <c r="AU18" s="253"/>
      <c r="AV18" s="254"/>
    </row>
    <row r="19" spans="2:48" ht="24.75" customHeight="1">
      <c r="B19" s="193"/>
      <c r="C19" s="194"/>
      <c r="D19" s="194"/>
      <c r="E19" s="194"/>
      <c r="F19" s="194"/>
      <c r="G19" s="261"/>
      <c r="H19" s="257" t="s">
        <v>112</v>
      </c>
      <c r="I19" s="258"/>
      <c r="J19" s="258"/>
      <c r="K19" s="258"/>
      <c r="L19" s="258"/>
      <c r="M19" s="258"/>
      <c r="N19" s="259"/>
      <c r="O19" s="244" t="s">
        <v>12</v>
      </c>
      <c r="P19" s="245"/>
      <c r="Q19" s="245"/>
      <c r="R19" s="245"/>
      <c r="S19" s="306" t="e">
        <f>IF(VLOOKUP($AY$2,Data,19,FALSE)=0,"-",VLOOKUP($AY$2,Data,19,FALSE))</f>
        <v>#REF!</v>
      </c>
      <c r="T19" s="306"/>
      <c r="U19" s="306"/>
      <c r="V19" s="306"/>
      <c r="W19" s="306"/>
      <c r="X19" s="306"/>
      <c r="Y19" s="306"/>
      <c r="Z19" s="306"/>
      <c r="AA19" s="306"/>
      <c r="AB19" s="255" t="s">
        <v>31</v>
      </c>
      <c r="AC19" s="255"/>
      <c r="AD19" s="255"/>
      <c r="AE19" s="256"/>
      <c r="AF19" s="244" t="s">
        <v>13</v>
      </c>
      <c r="AG19" s="245"/>
      <c r="AH19" s="245"/>
      <c r="AI19" s="245"/>
      <c r="AJ19" s="306" t="e">
        <f>IF(VLOOKUP($AY$2,Data,14,FALSE)=0,"-",VLOOKUP($AY$2,Data,14,FALSE))</f>
        <v>#REF!</v>
      </c>
      <c r="AK19" s="306"/>
      <c r="AL19" s="306"/>
      <c r="AM19" s="306"/>
      <c r="AN19" s="306"/>
      <c r="AO19" s="306"/>
      <c r="AP19" s="306"/>
      <c r="AQ19" s="306"/>
      <c r="AR19" s="306"/>
      <c r="AS19" s="255" t="s">
        <v>32</v>
      </c>
      <c r="AT19" s="255"/>
      <c r="AU19" s="255"/>
      <c r="AV19" s="256"/>
    </row>
    <row r="20" spans="2:48" ht="24.75" customHeight="1">
      <c r="B20" s="179"/>
      <c r="C20" s="180"/>
      <c r="D20" s="180"/>
      <c r="E20" s="180"/>
      <c r="F20" s="180"/>
      <c r="G20" s="262"/>
      <c r="H20" s="219" t="s">
        <v>113</v>
      </c>
      <c r="I20" s="220"/>
      <c r="J20" s="220"/>
      <c r="K20" s="220"/>
      <c r="L20" s="220"/>
      <c r="M20" s="220"/>
      <c r="N20" s="221"/>
      <c r="O20" s="222" t="s">
        <v>12</v>
      </c>
      <c r="P20" s="223"/>
      <c r="Q20" s="223"/>
      <c r="R20" s="223"/>
      <c r="S20" s="240" t="e">
        <f>IF(VLOOKUP($AY$2,Data,20,FALSE)=0,"-",VLOOKUP($AY$2,Data,20,FALSE))</f>
        <v>#REF!</v>
      </c>
      <c r="T20" s="240"/>
      <c r="U20" s="240"/>
      <c r="V20" s="240"/>
      <c r="W20" s="240"/>
      <c r="X20" s="240"/>
      <c r="Y20" s="240"/>
      <c r="Z20" s="240"/>
      <c r="AA20" s="240"/>
      <c r="AB20" s="241" t="s">
        <v>31</v>
      </c>
      <c r="AC20" s="241"/>
      <c r="AD20" s="241"/>
      <c r="AE20" s="242"/>
      <c r="AF20" s="222" t="s">
        <v>13</v>
      </c>
      <c r="AG20" s="223"/>
      <c r="AH20" s="223"/>
      <c r="AI20" s="223"/>
      <c r="AJ20" s="240" t="e">
        <f>IF(VLOOKUP($AY$2,Data,15,FALSE)=0,"-",VLOOKUP($AY$2,Data,15,FALSE))</f>
        <v>#REF!</v>
      </c>
      <c r="AK20" s="240"/>
      <c r="AL20" s="240"/>
      <c r="AM20" s="240"/>
      <c r="AN20" s="240"/>
      <c r="AO20" s="240"/>
      <c r="AP20" s="240"/>
      <c r="AQ20" s="240"/>
      <c r="AR20" s="240"/>
      <c r="AS20" s="241" t="s">
        <v>32</v>
      </c>
      <c r="AT20" s="241"/>
      <c r="AU20" s="241"/>
      <c r="AV20" s="242"/>
    </row>
    <row r="21" spans="2:48" ht="24.75" customHeight="1">
      <c r="B21" s="176" t="s">
        <v>10</v>
      </c>
      <c r="C21" s="224"/>
      <c r="D21" s="224"/>
      <c r="E21" s="224"/>
      <c r="F21" s="224"/>
      <c r="G21" s="251"/>
      <c r="H21" s="237" t="s">
        <v>5</v>
      </c>
      <c r="I21" s="238"/>
      <c r="J21" s="238"/>
      <c r="K21" s="238"/>
      <c r="L21" s="238"/>
      <c r="M21" s="238"/>
      <c r="N21" s="239"/>
      <c r="O21" s="168" t="s">
        <v>12</v>
      </c>
      <c r="P21" s="169"/>
      <c r="Q21" s="169"/>
      <c r="R21" s="169"/>
      <c r="S21" s="249" t="e">
        <f>IF(VLOOKUP($AY$2,Data,24,FALSE)=0,"-",VLOOKUP($AY$2,Data,24,FALSE))</f>
        <v>#REF!</v>
      </c>
      <c r="T21" s="249"/>
      <c r="U21" s="249"/>
      <c r="V21" s="249"/>
      <c r="W21" s="249"/>
      <c r="X21" s="249"/>
      <c r="Y21" s="249"/>
      <c r="Z21" s="249"/>
      <c r="AA21" s="249"/>
      <c r="AB21" s="247" t="s">
        <v>29</v>
      </c>
      <c r="AC21" s="247"/>
      <c r="AD21" s="247"/>
      <c r="AE21" s="248"/>
      <c r="AF21" s="168" t="s">
        <v>13</v>
      </c>
      <c r="AG21" s="169"/>
      <c r="AH21" s="169"/>
      <c r="AI21" s="169"/>
      <c r="AJ21" s="249" t="e">
        <f>IF(VLOOKUP($AY$2,Data,21,FALSE)=0,"-",VLOOKUP($AY$2,Data,21,FALSE))</f>
        <v>#REF!</v>
      </c>
      <c r="AK21" s="249"/>
      <c r="AL21" s="249"/>
      <c r="AM21" s="249"/>
      <c r="AN21" s="249"/>
      <c r="AO21" s="249"/>
      <c r="AP21" s="249"/>
      <c r="AQ21" s="249"/>
      <c r="AR21" s="249"/>
      <c r="AS21" s="247" t="s">
        <v>30</v>
      </c>
      <c r="AT21" s="247"/>
      <c r="AU21" s="247"/>
      <c r="AV21" s="248"/>
    </row>
    <row r="22" spans="2:48" ht="24.75" customHeight="1">
      <c r="B22" s="225"/>
      <c r="C22" s="226"/>
      <c r="D22" s="226"/>
      <c r="E22" s="226"/>
      <c r="F22" s="226"/>
      <c r="G22" s="252"/>
      <c r="H22" s="229" t="s">
        <v>112</v>
      </c>
      <c r="I22" s="230"/>
      <c r="J22" s="230"/>
      <c r="K22" s="230"/>
      <c r="L22" s="230"/>
      <c r="M22" s="230"/>
      <c r="N22" s="231"/>
      <c r="O22" s="232" t="s">
        <v>12</v>
      </c>
      <c r="P22" s="233"/>
      <c r="Q22" s="233"/>
      <c r="R22" s="233"/>
      <c r="S22" s="234" t="e">
        <f>IF(VLOOKUP($AY$2,Data,25,FALSE)=0,"-",VLOOKUP($AY$2,Data,25,FALSE))</f>
        <v>#REF!</v>
      </c>
      <c r="T22" s="234"/>
      <c r="U22" s="234"/>
      <c r="V22" s="234"/>
      <c r="W22" s="234"/>
      <c r="X22" s="234"/>
      <c r="Y22" s="234"/>
      <c r="Z22" s="234"/>
      <c r="AA22" s="234"/>
      <c r="AB22" s="235" t="s">
        <v>31</v>
      </c>
      <c r="AC22" s="235"/>
      <c r="AD22" s="235"/>
      <c r="AE22" s="236"/>
      <c r="AF22" s="232" t="s">
        <v>13</v>
      </c>
      <c r="AG22" s="233"/>
      <c r="AH22" s="233"/>
      <c r="AI22" s="233"/>
      <c r="AJ22" s="234" t="e">
        <f>IF(VLOOKUP($AY$2,Data,22,FALSE)=0,"-",VLOOKUP($AY$2,Data,22,FALSE))</f>
        <v>#REF!</v>
      </c>
      <c r="AK22" s="234"/>
      <c r="AL22" s="234"/>
      <c r="AM22" s="234"/>
      <c r="AN22" s="234"/>
      <c r="AO22" s="234"/>
      <c r="AP22" s="234"/>
      <c r="AQ22" s="234"/>
      <c r="AR22" s="234"/>
      <c r="AS22" s="235" t="s">
        <v>32</v>
      </c>
      <c r="AT22" s="235"/>
      <c r="AU22" s="235"/>
      <c r="AV22" s="236"/>
    </row>
    <row r="23" spans="2:48" ht="24.75" customHeight="1">
      <c r="B23" s="225"/>
      <c r="C23" s="226"/>
      <c r="D23" s="226"/>
      <c r="E23" s="226"/>
      <c r="F23" s="226"/>
      <c r="G23" s="252"/>
      <c r="H23" s="219" t="s">
        <v>113</v>
      </c>
      <c r="I23" s="220"/>
      <c r="J23" s="220"/>
      <c r="K23" s="220"/>
      <c r="L23" s="220"/>
      <c r="M23" s="220"/>
      <c r="N23" s="221"/>
      <c r="O23" s="222" t="s">
        <v>12</v>
      </c>
      <c r="P23" s="223"/>
      <c r="Q23" s="223"/>
      <c r="R23" s="223"/>
      <c r="S23" s="240" t="e">
        <f>IF(VLOOKUP($AY$2,Data,26,FALSE)=0,"-",VLOOKUP($AY$2,Data,26,FALSE))</f>
        <v>#REF!</v>
      </c>
      <c r="T23" s="240"/>
      <c r="U23" s="240"/>
      <c r="V23" s="240"/>
      <c r="W23" s="240"/>
      <c r="X23" s="240"/>
      <c r="Y23" s="240"/>
      <c r="Z23" s="240"/>
      <c r="AA23" s="240"/>
      <c r="AB23" s="241" t="s">
        <v>31</v>
      </c>
      <c r="AC23" s="241"/>
      <c r="AD23" s="241"/>
      <c r="AE23" s="242"/>
      <c r="AF23" s="222" t="s">
        <v>13</v>
      </c>
      <c r="AG23" s="223"/>
      <c r="AH23" s="223"/>
      <c r="AI23" s="223"/>
      <c r="AJ23" s="240" t="e">
        <f>IF(VLOOKUP($AY$2,Data,23,FALSE)=0,"-",VLOOKUP($AY$2,Data,23,FALSE))</f>
        <v>#REF!</v>
      </c>
      <c r="AK23" s="240"/>
      <c r="AL23" s="240"/>
      <c r="AM23" s="240"/>
      <c r="AN23" s="240"/>
      <c r="AO23" s="240"/>
      <c r="AP23" s="240"/>
      <c r="AQ23" s="240"/>
      <c r="AR23" s="240"/>
      <c r="AS23" s="241" t="s">
        <v>32</v>
      </c>
      <c r="AT23" s="241"/>
      <c r="AU23" s="241"/>
      <c r="AV23" s="242"/>
    </row>
    <row r="24" spans="2:48" ht="24.75" customHeight="1">
      <c r="B24" s="176" t="s">
        <v>11</v>
      </c>
      <c r="C24" s="224"/>
      <c r="D24" s="224"/>
      <c r="E24" s="224"/>
      <c r="F24" s="224"/>
      <c r="G24" s="224"/>
      <c r="H24" s="237" t="s">
        <v>5</v>
      </c>
      <c r="I24" s="238"/>
      <c r="J24" s="238"/>
      <c r="K24" s="238"/>
      <c r="L24" s="238"/>
      <c r="M24" s="238"/>
      <c r="N24" s="239"/>
      <c r="O24" s="168" t="s">
        <v>12</v>
      </c>
      <c r="P24" s="169"/>
      <c r="Q24" s="169"/>
      <c r="R24" s="169"/>
      <c r="S24" s="249" t="e">
        <f>IF(VLOOKUP($AY$2,Data,30,FALSE)=0,"-",VLOOKUP($AY$2,Data,30,FALSE))</f>
        <v>#REF!</v>
      </c>
      <c r="T24" s="249"/>
      <c r="U24" s="249"/>
      <c r="V24" s="249"/>
      <c r="W24" s="249"/>
      <c r="X24" s="249"/>
      <c r="Y24" s="249"/>
      <c r="Z24" s="249"/>
      <c r="AA24" s="249"/>
      <c r="AB24" s="247" t="s">
        <v>29</v>
      </c>
      <c r="AC24" s="247"/>
      <c r="AD24" s="247"/>
      <c r="AE24" s="248"/>
      <c r="AF24" s="168" t="s">
        <v>13</v>
      </c>
      <c r="AG24" s="169"/>
      <c r="AH24" s="169"/>
      <c r="AI24" s="169"/>
      <c r="AJ24" s="249" t="e">
        <f>IF(VLOOKUP($AY$2,Data,27,FALSE)=0,"-",VLOOKUP($AY$2,Data,27,FALSE))</f>
        <v>#REF!</v>
      </c>
      <c r="AK24" s="249"/>
      <c r="AL24" s="249"/>
      <c r="AM24" s="249"/>
      <c r="AN24" s="249"/>
      <c r="AO24" s="249"/>
      <c r="AP24" s="249"/>
      <c r="AQ24" s="249"/>
      <c r="AR24" s="249"/>
      <c r="AS24" s="247" t="s">
        <v>30</v>
      </c>
      <c r="AT24" s="247"/>
      <c r="AU24" s="247"/>
      <c r="AV24" s="248"/>
    </row>
    <row r="25" spans="2:48" ht="24.75" customHeight="1">
      <c r="B25" s="225"/>
      <c r="C25" s="226"/>
      <c r="D25" s="226"/>
      <c r="E25" s="226"/>
      <c r="F25" s="226"/>
      <c r="G25" s="226"/>
      <c r="H25" s="229" t="s">
        <v>112</v>
      </c>
      <c r="I25" s="230"/>
      <c r="J25" s="230"/>
      <c r="K25" s="230"/>
      <c r="L25" s="230"/>
      <c r="M25" s="230"/>
      <c r="N25" s="231"/>
      <c r="O25" s="232" t="s">
        <v>12</v>
      </c>
      <c r="P25" s="233"/>
      <c r="Q25" s="233"/>
      <c r="R25" s="233"/>
      <c r="S25" s="234" t="e">
        <f>IF(VLOOKUP($AY$2,Data,31,FALSE)=0,"-",VLOOKUP($AY$2,Data,31,FALSE))</f>
        <v>#REF!</v>
      </c>
      <c r="T25" s="234"/>
      <c r="U25" s="234"/>
      <c r="V25" s="234"/>
      <c r="W25" s="234"/>
      <c r="X25" s="234"/>
      <c r="Y25" s="234"/>
      <c r="Z25" s="234"/>
      <c r="AA25" s="234"/>
      <c r="AB25" s="235" t="s">
        <v>31</v>
      </c>
      <c r="AC25" s="235"/>
      <c r="AD25" s="235"/>
      <c r="AE25" s="236"/>
      <c r="AF25" s="232" t="s">
        <v>13</v>
      </c>
      <c r="AG25" s="233"/>
      <c r="AH25" s="233"/>
      <c r="AI25" s="233"/>
      <c r="AJ25" s="234" t="e">
        <f>IF(VLOOKUP($AY$2,Data,28,FALSE)=0,"-",VLOOKUP($AY$2,Data,28,FALSE))</f>
        <v>#REF!</v>
      </c>
      <c r="AK25" s="234"/>
      <c r="AL25" s="234"/>
      <c r="AM25" s="234"/>
      <c r="AN25" s="234"/>
      <c r="AO25" s="234"/>
      <c r="AP25" s="234"/>
      <c r="AQ25" s="234"/>
      <c r="AR25" s="234"/>
      <c r="AS25" s="235" t="s">
        <v>32</v>
      </c>
      <c r="AT25" s="235"/>
      <c r="AU25" s="235"/>
      <c r="AV25" s="236"/>
    </row>
    <row r="26" spans="2:48" ht="24.75" customHeight="1">
      <c r="B26" s="227"/>
      <c r="C26" s="228"/>
      <c r="D26" s="228"/>
      <c r="E26" s="228"/>
      <c r="F26" s="228"/>
      <c r="G26" s="228"/>
      <c r="H26" s="219" t="s">
        <v>113</v>
      </c>
      <c r="I26" s="220"/>
      <c r="J26" s="220"/>
      <c r="K26" s="220"/>
      <c r="L26" s="220"/>
      <c r="M26" s="220"/>
      <c r="N26" s="221"/>
      <c r="O26" s="222" t="s">
        <v>12</v>
      </c>
      <c r="P26" s="223"/>
      <c r="Q26" s="223"/>
      <c r="R26" s="223"/>
      <c r="S26" s="240" t="e">
        <f>IF(VLOOKUP($AY$2,Data,32,FALSE)=0,"-",VLOOKUP($AY$2,Data,32,FALSE))</f>
        <v>#REF!</v>
      </c>
      <c r="T26" s="240"/>
      <c r="U26" s="240"/>
      <c r="V26" s="240"/>
      <c r="W26" s="240"/>
      <c r="X26" s="240"/>
      <c r="Y26" s="240"/>
      <c r="Z26" s="240"/>
      <c r="AA26" s="240"/>
      <c r="AB26" s="241" t="s">
        <v>31</v>
      </c>
      <c r="AC26" s="241"/>
      <c r="AD26" s="241"/>
      <c r="AE26" s="242"/>
      <c r="AF26" s="222" t="s">
        <v>13</v>
      </c>
      <c r="AG26" s="223"/>
      <c r="AH26" s="223"/>
      <c r="AI26" s="223"/>
      <c r="AJ26" s="240" t="e">
        <f>IF(VLOOKUP($AY$2,Data,29,FALSE)=0,"-",VLOOKUP($AY$2,Data,29,FALSE))</f>
        <v>#REF!</v>
      </c>
      <c r="AK26" s="240"/>
      <c r="AL26" s="240"/>
      <c r="AM26" s="240"/>
      <c r="AN26" s="240"/>
      <c r="AO26" s="240"/>
      <c r="AP26" s="240"/>
      <c r="AQ26" s="240"/>
      <c r="AR26" s="240"/>
      <c r="AS26" s="241" t="s">
        <v>32</v>
      </c>
      <c r="AT26" s="241"/>
      <c r="AU26" s="241"/>
      <c r="AV26" s="242"/>
    </row>
    <row r="27" spans="2:48" ht="24.75" customHeight="1">
      <c r="B27" s="210" t="s">
        <v>7</v>
      </c>
      <c r="C27" s="211"/>
      <c r="D27" s="211"/>
      <c r="E27" s="211"/>
      <c r="F27" s="211"/>
      <c r="G27" s="211"/>
      <c r="H27" s="211"/>
      <c r="I27" s="211"/>
      <c r="J27" s="211"/>
      <c r="K27" s="211"/>
      <c r="L27" s="211"/>
      <c r="M27" s="211"/>
      <c r="N27" s="212"/>
      <c r="O27" s="216" t="s">
        <v>12</v>
      </c>
      <c r="P27" s="217"/>
      <c r="Q27" s="217"/>
      <c r="R27" s="217"/>
      <c r="S27" s="218" t="e">
        <f>IF(VLOOKUP($AY$2,Data,34,FALSE)=0,"-",VLOOKUP($AY$2,Data,34,FALSE))</f>
        <v>#REF!</v>
      </c>
      <c r="T27" s="218"/>
      <c r="U27" s="218"/>
      <c r="V27" s="218"/>
      <c r="W27" s="218"/>
      <c r="X27" s="218"/>
      <c r="Y27" s="218"/>
      <c r="Z27" s="218"/>
      <c r="AA27" s="218"/>
      <c r="AB27" s="214" t="s">
        <v>29</v>
      </c>
      <c r="AC27" s="214"/>
      <c r="AD27" s="214"/>
      <c r="AE27" s="215"/>
      <c r="AF27" s="216" t="s">
        <v>13</v>
      </c>
      <c r="AG27" s="217"/>
      <c r="AH27" s="217"/>
      <c r="AI27" s="217"/>
      <c r="AJ27" s="218" t="e">
        <f>IF(VLOOKUP($AY$2,Data,33,FALSE)=0,"-",VLOOKUP($AY$2,Data,33,FALSE))</f>
        <v>#REF!</v>
      </c>
      <c r="AK27" s="218"/>
      <c r="AL27" s="218"/>
      <c r="AM27" s="218"/>
      <c r="AN27" s="218"/>
      <c r="AO27" s="218"/>
      <c r="AP27" s="218"/>
      <c r="AQ27" s="218"/>
      <c r="AR27" s="218"/>
      <c r="AS27" s="214" t="s">
        <v>30</v>
      </c>
      <c r="AT27" s="214"/>
      <c r="AU27" s="214"/>
      <c r="AV27" s="215"/>
    </row>
    <row r="28" spans="2:48" ht="24.75" customHeight="1">
      <c r="B28" s="210" t="s">
        <v>14</v>
      </c>
      <c r="C28" s="211"/>
      <c r="D28" s="211"/>
      <c r="E28" s="211"/>
      <c r="F28" s="211"/>
      <c r="G28" s="211"/>
      <c r="H28" s="211"/>
      <c r="I28" s="211"/>
      <c r="J28" s="211"/>
      <c r="K28" s="211"/>
      <c r="L28" s="211"/>
      <c r="M28" s="211"/>
      <c r="N28" s="212"/>
      <c r="O28" s="216" t="s">
        <v>12</v>
      </c>
      <c r="P28" s="217"/>
      <c r="Q28" s="217"/>
      <c r="R28" s="217"/>
      <c r="S28" s="218" t="e">
        <f>IF(VLOOKUP($AY$2,Data,38,FALSE)=0,"-",VLOOKUP($AY$2,Data,38,FALSE))</f>
        <v>#REF!</v>
      </c>
      <c r="T28" s="218"/>
      <c r="U28" s="218"/>
      <c r="V28" s="218"/>
      <c r="W28" s="218"/>
      <c r="X28" s="218"/>
      <c r="Y28" s="218"/>
      <c r="Z28" s="218"/>
      <c r="AA28" s="218"/>
      <c r="AB28" s="214" t="s">
        <v>33</v>
      </c>
      <c r="AC28" s="214"/>
      <c r="AD28" s="214"/>
      <c r="AE28" s="215"/>
      <c r="AF28" s="216" t="s">
        <v>13</v>
      </c>
      <c r="AG28" s="217"/>
      <c r="AH28" s="217"/>
      <c r="AI28" s="217"/>
      <c r="AJ28" s="218" t="e">
        <f>IF(VLOOKUP($AY$2,Data,35,FALSE)=0,"-",VLOOKUP($AY$2,Data,35,FALSE))</f>
        <v>#REF!</v>
      </c>
      <c r="AK28" s="218"/>
      <c r="AL28" s="218"/>
      <c r="AM28" s="218"/>
      <c r="AN28" s="218"/>
      <c r="AO28" s="218"/>
      <c r="AP28" s="218"/>
      <c r="AQ28" s="218"/>
      <c r="AR28" s="218"/>
      <c r="AS28" s="214" t="s">
        <v>34</v>
      </c>
      <c r="AT28" s="214"/>
      <c r="AU28" s="214"/>
      <c r="AV28" s="215"/>
    </row>
    <row r="29" spans="2:48" ht="24.75" customHeight="1">
      <c r="B29" s="210" t="s">
        <v>15</v>
      </c>
      <c r="C29" s="211"/>
      <c r="D29" s="211"/>
      <c r="E29" s="211"/>
      <c r="F29" s="211"/>
      <c r="G29" s="211"/>
      <c r="H29" s="211"/>
      <c r="I29" s="211"/>
      <c r="J29" s="211"/>
      <c r="K29" s="211"/>
      <c r="L29" s="211"/>
      <c r="M29" s="211"/>
      <c r="N29" s="212"/>
      <c r="O29" s="216" t="s">
        <v>12</v>
      </c>
      <c r="P29" s="217"/>
      <c r="Q29" s="217"/>
      <c r="R29" s="217"/>
      <c r="S29" s="218" t="e">
        <f>IF(VLOOKUP($AY$2,Data,39,FALSE)=0,"-",VLOOKUP($AY$2,Data,39,FALSE))</f>
        <v>#REF!</v>
      </c>
      <c r="T29" s="218"/>
      <c r="U29" s="218"/>
      <c r="V29" s="218"/>
      <c r="W29" s="218"/>
      <c r="X29" s="218"/>
      <c r="Y29" s="218"/>
      <c r="Z29" s="218"/>
      <c r="AA29" s="218"/>
      <c r="AB29" s="214" t="s">
        <v>29</v>
      </c>
      <c r="AC29" s="214"/>
      <c r="AD29" s="214"/>
      <c r="AE29" s="215"/>
      <c r="AF29" s="216" t="s">
        <v>13</v>
      </c>
      <c r="AG29" s="217"/>
      <c r="AH29" s="217"/>
      <c r="AI29" s="217"/>
      <c r="AJ29" s="218" t="e">
        <f>IF(VLOOKUP($AY$2,Data,36,FALSE)=0,"-",VLOOKUP($AY$2,Data,36,FALSE))</f>
        <v>#REF!</v>
      </c>
      <c r="AK29" s="218"/>
      <c r="AL29" s="218"/>
      <c r="AM29" s="218"/>
      <c r="AN29" s="218"/>
      <c r="AO29" s="218"/>
      <c r="AP29" s="218"/>
      <c r="AQ29" s="218"/>
      <c r="AR29" s="218"/>
      <c r="AS29" s="214" t="s">
        <v>30</v>
      </c>
      <c r="AT29" s="214"/>
      <c r="AU29" s="214"/>
      <c r="AV29" s="215"/>
    </row>
    <row r="30" spans="2:48" ht="24.75" customHeight="1">
      <c r="B30" s="199" t="s">
        <v>18</v>
      </c>
      <c r="C30" s="200"/>
      <c r="D30" s="200"/>
      <c r="E30" s="200"/>
      <c r="F30" s="200"/>
      <c r="G30" s="200"/>
      <c r="H30" s="200"/>
      <c r="I30" s="200"/>
      <c r="J30" s="200"/>
      <c r="K30" s="200"/>
      <c r="L30" s="200"/>
      <c r="M30" s="200"/>
      <c r="N30" s="201"/>
      <c r="O30" s="168" t="s">
        <v>12</v>
      </c>
      <c r="P30" s="169"/>
      <c r="Q30" s="169"/>
      <c r="R30" s="169"/>
      <c r="S30" s="249" t="e">
        <f>IF(VLOOKUP($AY$2,Data,40,FALSE)=0,"-",VLOOKUP($AY$2,Data,40,FALSE))</f>
        <v>#REF!</v>
      </c>
      <c r="T30" s="249"/>
      <c r="U30" s="249"/>
      <c r="V30" s="249"/>
      <c r="W30" s="249"/>
      <c r="X30" s="249"/>
      <c r="Y30" s="249"/>
      <c r="Z30" s="249"/>
      <c r="AA30" s="249"/>
      <c r="AB30" s="166" t="s">
        <v>29</v>
      </c>
      <c r="AC30" s="166"/>
      <c r="AD30" s="166"/>
      <c r="AE30" s="167"/>
      <c r="AF30" s="168" t="s">
        <v>13</v>
      </c>
      <c r="AG30" s="169"/>
      <c r="AH30" s="169"/>
      <c r="AI30" s="169"/>
      <c r="AJ30" s="249" t="e">
        <f>IF(VLOOKUP($AY$2,Data,37,FALSE)=0,"-",VLOOKUP($AY$2,Data,37,FALSE))</f>
        <v>#REF!</v>
      </c>
      <c r="AK30" s="249"/>
      <c r="AL30" s="249"/>
      <c r="AM30" s="249"/>
      <c r="AN30" s="249"/>
      <c r="AO30" s="249"/>
      <c r="AP30" s="249"/>
      <c r="AQ30" s="249"/>
      <c r="AR30" s="249"/>
      <c r="AS30" s="166" t="s">
        <v>30</v>
      </c>
      <c r="AT30" s="166"/>
      <c r="AU30" s="166"/>
      <c r="AV30" s="167"/>
    </row>
    <row r="31" spans="2:48" ht="33.75" customHeight="1">
      <c r="B31" s="199" t="s">
        <v>16</v>
      </c>
      <c r="C31" s="200"/>
      <c r="D31" s="200"/>
      <c r="E31" s="200"/>
      <c r="F31" s="200"/>
      <c r="G31" s="200"/>
      <c r="H31" s="200"/>
      <c r="I31" s="200"/>
      <c r="J31" s="200"/>
      <c r="K31" s="200"/>
      <c r="L31" s="200"/>
      <c r="M31" s="200"/>
      <c r="N31" s="201"/>
      <c r="O31" s="310" t="e">
        <f>IF(VLOOKUP($AY$2,Data,41,FALSE)=0,"-",VLOOKUP($AY$2,Data,41,FALSE))</f>
        <v>#REF!</v>
      </c>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c r="AP31" s="311"/>
      <c r="AQ31" s="311"/>
      <c r="AR31" s="311"/>
      <c r="AS31" s="311"/>
      <c r="AT31" s="311"/>
      <c r="AU31" s="311"/>
      <c r="AV31" s="312"/>
    </row>
    <row r="32" spans="2:48" ht="21.75" customHeight="1">
      <c r="B32" s="210" t="s">
        <v>8</v>
      </c>
      <c r="C32" s="211"/>
      <c r="D32" s="211"/>
      <c r="E32" s="211"/>
      <c r="F32" s="211"/>
      <c r="G32" s="211"/>
      <c r="H32" s="211"/>
      <c r="I32" s="211"/>
      <c r="J32" s="211"/>
      <c r="K32" s="211"/>
      <c r="L32" s="211"/>
      <c r="M32" s="211"/>
      <c r="N32" s="212"/>
      <c r="O32" s="310" t="e">
        <f>IF(VLOOKUP($AY$2,Data,42,FALSE)=0,"-",VLOOKUP($AY$2,Data,42,FALSE))</f>
        <v>#REF!</v>
      </c>
      <c r="P32" s="311"/>
      <c r="Q32" s="311"/>
      <c r="R32" s="311"/>
      <c r="S32" s="311"/>
      <c r="T32" s="311"/>
      <c r="U32" s="311"/>
      <c r="V32" s="311"/>
      <c r="W32" s="311"/>
      <c r="X32" s="311"/>
      <c r="Y32" s="311"/>
      <c r="Z32" s="311"/>
      <c r="AA32" s="311"/>
      <c r="AB32" s="311"/>
      <c r="AC32" s="311"/>
      <c r="AD32" s="311"/>
      <c r="AE32" s="311"/>
      <c r="AF32" s="311"/>
      <c r="AG32" s="311"/>
      <c r="AH32" s="311"/>
      <c r="AI32" s="311"/>
      <c r="AJ32" s="311"/>
      <c r="AK32" s="311"/>
      <c r="AL32" s="311"/>
      <c r="AM32" s="311"/>
      <c r="AN32" s="311"/>
      <c r="AO32" s="311"/>
      <c r="AP32" s="311"/>
      <c r="AQ32" s="311"/>
      <c r="AR32" s="311"/>
      <c r="AS32" s="311"/>
      <c r="AT32" s="311"/>
      <c r="AU32" s="311"/>
      <c r="AV32" s="312"/>
    </row>
    <row r="33" spans="2:48" ht="18.600000000000001" customHeight="1">
      <c r="B33" s="176" t="s">
        <v>2</v>
      </c>
      <c r="C33" s="202"/>
      <c r="D33" s="202"/>
      <c r="E33" s="202"/>
      <c r="F33" s="202"/>
      <c r="G33" s="202"/>
      <c r="H33" s="202"/>
      <c r="I33" s="202"/>
      <c r="J33" s="202"/>
      <c r="K33" s="202"/>
      <c r="L33" s="202"/>
      <c r="M33" s="202"/>
      <c r="N33" s="203"/>
      <c r="O33" s="182" t="s">
        <v>27</v>
      </c>
      <c r="P33" s="183"/>
      <c r="Q33" s="183"/>
      <c r="R33" s="183"/>
      <c r="S33" s="183"/>
      <c r="T33" s="183"/>
      <c r="U33" s="183"/>
      <c r="V33" s="184"/>
      <c r="W33" s="319" t="e">
        <f>VLOOKUP($AY$2,Data,43,FALSE)</f>
        <v>#REF!</v>
      </c>
      <c r="X33" s="320"/>
      <c r="Y33" s="320"/>
      <c r="Z33" s="320"/>
      <c r="AA33" s="320"/>
      <c r="AB33" s="320"/>
      <c r="AC33" s="320"/>
      <c r="AD33" s="320"/>
      <c r="AE33" s="321"/>
      <c r="AF33" s="185" t="s">
        <v>28</v>
      </c>
      <c r="AG33" s="183"/>
      <c r="AH33" s="183"/>
      <c r="AI33" s="183"/>
      <c r="AJ33" s="183"/>
      <c r="AK33" s="183"/>
      <c r="AL33" s="183"/>
      <c r="AM33" s="184"/>
      <c r="AN33" s="319" t="e">
        <f>VLOOKUP($AY$2,Data,44,FALSE)</f>
        <v>#REF!</v>
      </c>
      <c r="AO33" s="320"/>
      <c r="AP33" s="320"/>
      <c r="AQ33" s="320"/>
      <c r="AR33" s="320"/>
      <c r="AS33" s="320"/>
      <c r="AT33" s="320"/>
      <c r="AU33" s="320"/>
      <c r="AV33" s="322"/>
    </row>
    <row r="34" spans="2:48" ht="18.600000000000001" customHeight="1">
      <c r="B34" s="204"/>
      <c r="C34" s="205"/>
      <c r="D34" s="205"/>
      <c r="E34" s="205"/>
      <c r="F34" s="205"/>
      <c r="G34" s="205"/>
      <c r="H34" s="205"/>
      <c r="I34" s="205"/>
      <c r="J34" s="205"/>
      <c r="K34" s="205"/>
      <c r="L34" s="205"/>
      <c r="M34" s="205"/>
      <c r="N34" s="206"/>
      <c r="O34" s="186" t="s">
        <v>0</v>
      </c>
      <c r="P34" s="187"/>
      <c r="Q34" s="187"/>
      <c r="R34" s="187"/>
      <c r="S34" s="187"/>
      <c r="T34" s="187"/>
      <c r="U34" s="187"/>
      <c r="V34" s="188"/>
      <c r="W34" s="313" t="e">
        <f>VLOOKUP($AY$2,Data,45,FALSE)</f>
        <v>#REF!</v>
      </c>
      <c r="X34" s="314"/>
      <c r="Y34" s="314"/>
      <c r="Z34" s="314"/>
      <c r="AA34" s="314"/>
      <c r="AB34" s="314"/>
      <c r="AC34" s="314"/>
      <c r="AD34" s="314"/>
      <c r="AE34" s="314"/>
      <c r="AF34" s="314"/>
      <c r="AG34" s="314"/>
      <c r="AH34" s="314"/>
      <c r="AI34" s="314"/>
      <c r="AJ34" s="314"/>
      <c r="AK34" s="314"/>
      <c r="AL34" s="314"/>
      <c r="AM34" s="314"/>
      <c r="AN34" s="314"/>
      <c r="AO34" s="314"/>
      <c r="AP34" s="314"/>
      <c r="AQ34" s="314"/>
      <c r="AR34" s="314"/>
      <c r="AS34" s="314"/>
      <c r="AT34" s="314"/>
      <c r="AU34" s="314"/>
      <c r="AV34" s="315"/>
    </row>
    <row r="35" spans="2:48" ht="18.600000000000001" customHeight="1">
      <c r="B35" s="176" t="s">
        <v>3</v>
      </c>
      <c r="C35" s="177"/>
      <c r="D35" s="177"/>
      <c r="E35" s="177"/>
      <c r="F35" s="177"/>
      <c r="G35" s="177"/>
      <c r="H35" s="177"/>
      <c r="I35" s="177"/>
      <c r="J35" s="177"/>
      <c r="K35" s="177"/>
      <c r="L35" s="177"/>
      <c r="M35" s="177"/>
      <c r="N35" s="178"/>
      <c r="O35" s="182" t="s">
        <v>27</v>
      </c>
      <c r="P35" s="183"/>
      <c r="Q35" s="183"/>
      <c r="R35" s="183"/>
      <c r="S35" s="183"/>
      <c r="T35" s="183"/>
      <c r="U35" s="183"/>
      <c r="V35" s="184"/>
      <c r="W35" s="319" t="e">
        <f>VLOOKUP($AY$2,Data,46,FALSE)</f>
        <v>#REF!</v>
      </c>
      <c r="X35" s="320"/>
      <c r="Y35" s="320"/>
      <c r="Z35" s="320"/>
      <c r="AA35" s="320"/>
      <c r="AB35" s="320"/>
      <c r="AC35" s="320"/>
      <c r="AD35" s="320"/>
      <c r="AE35" s="321"/>
      <c r="AF35" s="185" t="s">
        <v>28</v>
      </c>
      <c r="AG35" s="183"/>
      <c r="AH35" s="183"/>
      <c r="AI35" s="183"/>
      <c r="AJ35" s="183"/>
      <c r="AK35" s="183"/>
      <c r="AL35" s="183"/>
      <c r="AM35" s="184"/>
      <c r="AN35" s="319" t="e">
        <f>VLOOKUP($AY$2,Data,47,FALSE)</f>
        <v>#REF!</v>
      </c>
      <c r="AO35" s="320"/>
      <c r="AP35" s="320"/>
      <c r="AQ35" s="320"/>
      <c r="AR35" s="320"/>
      <c r="AS35" s="320"/>
      <c r="AT35" s="320"/>
      <c r="AU35" s="320"/>
      <c r="AV35" s="322"/>
    </row>
    <row r="36" spans="2:48" ht="18.600000000000001" customHeight="1">
      <c r="B36" s="179"/>
      <c r="C36" s="180"/>
      <c r="D36" s="180"/>
      <c r="E36" s="180"/>
      <c r="F36" s="180"/>
      <c r="G36" s="180"/>
      <c r="H36" s="180"/>
      <c r="I36" s="180"/>
      <c r="J36" s="180"/>
      <c r="K36" s="180"/>
      <c r="L36" s="180"/>
      <c r="M36" s="180"/>
      <c r="N36" s="181"/>
      <c r="O36" s="186" t="s">
        <v>0</v>
      </c>
      <c r="P36" s="187"/>
      <c r="Q36" s="187"/>
      <c r="R36" s="187"/>
      <c r="S36" s="187"/>
      <c r="T36" s="187"/>
      <c r="U36" s="187"/>
      <c r="V36" s="188"/>
      <c r="W36" s="313" t="e">
        <f>VLOOKUP($AY$2,Data,48,FALSE)</f>
        <v>#REF!</v>
      </c>
      <c r="X36" s="314"/>
      <c r="Y36" s="314"/>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5"/>
    </row>
    <row r="37" spans="2:48" ht="18.600000000000001" customHeight="1">
      <c r="B37" s="192" t="s">
        <v>1</v>
      </c>
      <c r="C37" s="177"/>
      <c r="D37" s="177"/>
      <c r="E37" s="177"/>
      <c r="F37" s="177"/>
      <c r="G37" s="177"/>
      <c r="H37" s="177"/>
      <c r="I37" s="177"/>
      <c r="J37" s="177"/>
      <c r="K37" s="177"/>
      <c r="L37" s="177"/>
      <c r="M37" s="177"/>
      <c r="N37" s="178"/>
      <c r="O37" s="316" t="e">
        <f>VLOOKUP($AY$2,Data,49,FALSE)</f>
        <v>#REF!</v>
      </c>
      <c r="P37" s="317"/>
      <c r="Q37" s="317"/>
      <c r="R37" s="317"/>
      <c r="S37" s="317"/>
      <c r="T37" s="317"/>
      <c r="U37" s="317"/>
      <c r="V37" s="317"/>
      <c r="W37" s="317"/>
      <c r="X37" s="317"/>
      <c r="Y37" s="317"/>
      <c r="Z37" s="317"/>
      <c r="AA37" s="317"/>
      <c r="AB37" s="317"/>
      <c r="AC37" s="317"/>
      <c r="AD37" s="317"/>
      <c r="AE37" s="317"/>
      <c r="AF37" s="317"/>
      <c r="AG37" s="317"/>
      <c r="AH37" s="317"/>
      <c r="AI37" s="317"/>
      <c r="AJ37" s="317"/>
      <c r="AK37" s="317"/>
      <c r="AL37" s="317"/>
      <c r="AM37" s="317"/>
      <c r="AN37" s="317"/>
      <c r="AO37" s="317"/>
      <c r="AP37" s="317"/>
      <c r="AQ37" s="317"/>
      <c r="AR37" s="317"/>
      <c r="AS37" s="317"/>
      <c r="AT37" s="317"/>
      <c r="AU37" s="317"/>
      <c r="AV37" s="318"/>
    </row>
    <row r="38" spans="2:48" ht="18.600000000000001" customHeight="1">
      <c r="B38" s="193"/>
      <c r="C38" s="194"/>
      <c r="D38" s="194"/>
      <c r="E38" s="194"/>
      <c r="F38" s="194"/>
      <c r="G38" s="194"/>
      <c r="H38" s="194"/>
      <c r="I38" s="194"/>
      <c r="J38" s="194"/>
      <c r="K38" s="194"/>
      <c r="L38" s="194"/>
      <c r="M38" s="194"/>
      <c r="N38" s="195"/>
      <c r="O38" s="160"/>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2"/>
    </row>
    <row r="39" spans="2:48" ht="18.600000000000001" customHeight="1">
      <c r="B39" s="193"/>
      <c r="C39" s="194"/>
      <c r="D39" s="194"/>
      <c r="E39" s="194"/>
      <c r="F39" s="194"/>
      <c r="G39" s="194"/>
      <c r="H39" s="194"/>
      <c r="I39" s="194"/>
      <c r="J39" s="194"/>
      <c r="K39" s="194"/>
      <c r="L39" s="194"/>
      <c r="M39" s="194"/>
      <c r="N39" s="195"/>
      <c r="O39" s="163"/>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5"/>
    </row>
    <row r="40" spans="2:48" ht="18.600000000000001" customHeight="1">
      <c r="B40" s="193"/>
      <c r="C40" s="194"/>
      <c r="D40" s="194"/>
      <c r="E40" s="194"/>
      <c r="F40" s="194"/>
      <c r="G40" s="194"/>
      <c r="H40" s="194"/>
      <c r="I40" s="194"/>
      <c r="J40" s="194"/>
      <c r="K40" s="194"/>
      <c r="L40" s="194"/>
      <c r="M40" s="194"/>
      <c r="N40" s="195"/>
      <c r="O40" s="163"/>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5"/>
    </row>
    <row r="41" spans="2:48" ht="18.600000000000001" customHeight="1">
      <c r="B41" s="193"/>
      <c r="C41" s="194"/>
      <c r="D41" s="194"/>
      <c r="E41" s="194"/>
      <c r="F41" s="194"/>
      <c r="G41" s="194"/>
      <c r="H41" s="194"/>
      <c r="I41" s="194"/>
      <c r="J41" s="194"/>
      <c r="K41" s="194"/>
      <c r="L41" s="194"/>
      <c r="M41" s="194"/>
      <c r="N41" s="195"/>
      <c r="O41" s="171"/>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3"/>
    </row>
    <row r="42" spans="2:48" ht="18.600000000000001" customHeight="1">
      <c r="B42" s="174" t="s">
        <v>20</v>
      </c>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row>
    <row r="43" spans="2:48" ht="18.600000000000001" customHeight="1">
      <c r="B43" s="175" t="s">
        <v>48</v>
      </c>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row>
  </sheetData>
  <mergeCells count="154">
    <mergeCell ref="O6:AV6"/>
    <mergeCell ref="AK17:AQ17"/>
    <mergeCell ref="S25:AA25"/>
    <mergeCell ref="AF22:AI22"/>
    <mergeCell ref="AB24:AE24"/>
    <mergeCell ref="B6:N6"/>
    <mergeCell ref="O16:R16"/>
    <mergeCell ref="O17:R17"/>
    <mergeCell ref="AB18:AE18"/>
    <mergeCell ref="AS16:AV16"/>
    <mergeCell ref="B21:G23"/>
    <mergeCell ref="O23:R23"/>
    <mergeCell ref="S23:AA23"/>
    <mergeCell ref="AB21:AE21"/>
    <mergeCell ref="AB22:AE22"/>
    <mergeCell ref="AJ23:AR23"/>
    <mergeCell ref="AJ24:AR24"/>
    <mergeCell ref="AS25:AV25"/>
    <mergeCell ref="AS23:AV23"/>
    <mergeCell ref="B24:G26"/>
    <mergeCell ref="S15:AA15"/>
    <mergeCell ref="O15:R15"/>
    <mergeCell ref="H20:N20"/>
    <mergeCell ref="AJ15:AR15"/>
    <mergeCell ref="O31:AV31"/>
    <mergeCell ref="AB23:AE23"/>
    <mergeCell ref="AS22:AV22"/>
    <mergeCell ref="AS26:AV26"/>
    <mergeCell ref="H23:N23"/>
    <mergeCell ref="H26:N26"/>
    <mergeCell ref="S24:AA24"/>
    <mergeCell ref="H24:N24"/>
    <mergeCell ref="O22:R22"/>
    <mergeCell ref="O26:R26"/>
    <mergeCell ref="S30:AA30"/>
    <mergeCell ref="AJ26:AR26"/>
    <mergeCell ref="AF29:AI29"/>
    <mergeCell ref="AB27:AE27"/>
    <mergeCell ref="AB28:AE28"/>
    <mergeCell ref="AB29:AE29"/>
    <mergeCell ref="AS28:AV28"/>
    <mergeCell ref="O25:R25"/>
    <mergeCell ref="B32:N32"/>
    <mergeCell ref="S29:AA29"/>
    <mergeCell ref="AB26:AE26"/>
    <mergeCell ref="AF18:AI18"/>
    <mergeCell ref="AF19:AI19"/>
    <mergeCell ref="O36:V36"/>
    <mergeCell ref="O35:V35"/>
    <mergeCell ref="AF28:AI28"/>
    <mergeCell ref="O32:AV32"/>
    <mergeCell ref="AS30:AV30"/>
    <mergeCell ref="AN35:AV35"/>
    <mergeCell ref="AF23:AI23"/>
    <mergeCell ref="W36:AV36"/>
    <mergeCell ref="AS21:AV21"/>
    <mergeCell ref="AF20:AI20"/>
    <mergeCell ref="AF21:AI21"/>
    <mergeCell ref="AS19:AV19"/>
    <mergeCell ref="AS20:AV20"/>
    <mergeCell ref="AJ20:AR20"/>
    <mergeCell ref="AJ21:AR21"/>
    <mergeCell ref="AS24:AV24"/>
    <mergeCell ref="B27:N27"/>
    <mergeCell ref="AF26:AI26"/>
    <mergeCell ref="B31:N31"/>
    <mergeCell ref="AB20:AE20"/>
    <mergeCell ref="B28:N28"/>
    <mergeCell ref="B29:N29"/>
    <mergeCell ref="AJ25:AR25"/>
    <mergeCell ref="AJ28:AR28"/>
    <mergeCell ref="B30:N30"/>
    <mergeCell ref="O24:R24"/>
    <mergeCell ref="AF24:AI24"/>
    <mergeCell ref="AF25:AI25"/>
    <mergeCell ref="AF27:AI27"/>
    <mergeCell ref="AJ27:AR27"/>
    <mergeCell ref="AF30:AI30"/>
    <mergeCell ref="AB30:AE30"/>
    <mergeCell ref="AJ30:AR30"/>
    <mergeCell ref="S28:AA28"/>
    <mergeCell ref="O27:R27"/>
    <mergeCell ref="AB25:AE25"/>
    <mergeCell ref="O28:R28"/>
    <mergeCell ref="O29:R29"/>
    <mergeCell ref="O30:R30"/>
    <mergeCell ref="O20:R20"/>
    <mergeCell ref="O21:R21"/>
    <mergeCell ref="B43:AV43"/>
    <mergeCell ref="W34:AV34"/>
    <mergeCell ref="B33:N34"/>
    <mergeCell ref="B42:AV42"/>
    <mergeCell ref="B35:N36"/>
    <mergeCell ref="O37:AV37"/>
    <mergeCell ref="O39:AV39"/>
    <mergeCell ref="O33:V33"/>
    <mergeCell ref="O34:V34"/>
    <mergeCell ref="AF35:AM35"/>
    <mergeCell ref="W33:AE33"/>
    <mergeCell ref="AN33:AV33"/>
    <mergeCell ref="W35:AE35"/>
    <mergeCell ref="AF33:AM33"/>
    <mergeCell ref="O41:AV41"/>
    <mergeCell ref="B37:N41"/>
    <mergeCell ref="O40:AV40"/>
    <mergeCell ref="O38:AV38"/>
    <mergeCell ref="AB19:AE19"/>
    <mergeCell ref="B11:N12"/>
    <mergeCell ref="O11:AV12"/>
    <mergeCell ref="S20:AA20"/>
    <mergeCell ref="AS27:AV27"/>
    <mergeCell ref="S26:AA26"/>
    <mergeCell ref="S27:AA27"/>
    <mergeCell ref="AJ29:AR29"/>
    <mergeCell ref="H19:N19"/>
    <mergeCell ref="AS15:AV15"/>
    <mergeCell ref="AF15:AI15"/>
    <mergeCell ref="AF16:AI16"/>
    <mergeCell ref="AF17:AI17"/>
    <mergeCell ref="AB16:AE16"/>
    <mergeCell ref="H22:N22"/>
    <mergeCell ref="AS18:AV18"/>
    <mergeCell ref="AJ18:AR18"/>
    <mergeCell ref="S21:AA21"/>
    <mergeCell ref="AJ22:AR22"/>
    <mergeCell ref="H21:N21"/>
    <mergeCell ref="AJ16:AR16"/>
    <mergeCell ref="H25:N25"/>
    <mergeCell ref="AS29:AV29"/>
    <mergeCell ref="S22:AA22"/>
    <mergeCell ref="O4:AV5"/>
    <mergeCell ref="H18:N18"/>
    <mergeCell ref="O18:R18"/>
    <mergeCell ref="H16:N16"/>
    <mergeCell ref="B2:AV2"/>
    <mergeCell ref="B7:N8"/>
    <mergeCell ref="B4:N5"/>
    <mergeCell ref="O7:AV8"/>
    <mergeCell ref="B9:N10"/>
    <mergeCell ref="AB15:AE15"/>
    <mergeCell ref="T17:Z17"/>
    <mergeCell ref="O9:AV10"/>
    <mergeCell ref="B15:G20"/>
    <mergeCell ref="O19:R19"/>
    <mergeCell ref="B13:N14"/>
    <mergeCell ref="O13:AV14"/>
    <mergeCell ref="S16:AA16"/>
    <mergeCell ref="S18:AA18"/>
    <mergeCell ref="H17:N17"/>
    <mergeCell ref="AS17:AV17"/>
    <mergeCell ref="AB17:AE17"/>
    <mergeCell ref="AJ19:AR19"/>
    <mergeCell ref="S19:AA19"/>
    <mergeCell ref="H15:N15"/>
  </mergeCells>
  <phoneticPr fontId="2"/>
  <printOptions horizontalCentered="1"/>
  <pageMargins left="0.39370078740157483" right="0.39370078740157483" top="0.41" bottom="0.26" header="0.35" footer="0.24"/>
  <pageSetup paperSize="9" scale="98"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Y43"/>
  <sheetViews>
    <sheetView view="pageBreakPreview" zoomScale="75" zoomScaleNormal="100" workbookViewId="0">
      <selection activeCell="B7" sqref="B7:N8"/>
    </sheetView>
  </sheetViews>
  <sheetFormatPr defaultRowHeight="18.600000000000001" customHeight="1"/>
  <cols>
    <col min="1" max="1" width="2.125" style="1" customWidth="1"/>
    <col min="2" max="14" width="2.375" style="1" customWidth="1"/>
    <col min="15" max="47" width="2" style="1" customWidth="1"/>
    <col min="48" max="48" width="1.875" style="1" customWidth="1"/>
    <col min="49" max="49" width="2.125" style="1" customWidth="1"/>
    <col min="50" max="50" width="13.25" style="1" customWidth="1"/>
    <col min="51" max="51" width="2.75" style="1" customWidth="1"/>
    <col min="52" max="61" width="2.125" style="1" customWidth="1"/>
    <col min="62" max="16384" width="9" style="1"/>
  </cols>
  <sheetData>
    <row r="1" spans="2:51" ht="36.75" customHeight="1"/>
    <row r="2" spans="2:51" ht="18.600000000000001" customHeight="1">
      <c r="B2" s="289" t="s">
        <v>25</v>
      </c>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X2" s="11" t="s">
        <v>43</v>
      </c>
      <c r="AY2" s="12">
        <v>22</v>
      </c>
    </row>
    <row r="3" spans="2:51" ht="9.75" customHeight="1">
      <c r="AS3" s="3"/>
      <c r="AT3" s="3"/>
      <c r="AU3" s="3"/>
      <c r="AV3" s="2"/>
    </row>
    <row r="4" spans="2:51" ht="15.75" customHeight="1">
      <c r="B4" s="291" t="s">
        <v>110</v>
      </c>
      <c r="C4" s="292"/>
      <c r="D4" s="292"/>
      <c r="E4" s="292"/>
      <c r="F4" s="292"/>
      <c r="G4" s="292"/>
      <c r="H4" s="292"/>
      <c r="I4" s="292"/>
      <c r="J4" s="292"/>
      <c r="K4" s="292"/>
      <c r="L4" s="292"/>
      <c r="M4" s="292"/>
      <c r="N4" s="293"/>
      <c r="O4" s="291" t="e">
        <f>VLOOKUP($AY$2,Data,3,FALSE)</f>
        <v>#REF!</v>
      </c>
      <c r="P4" s="292"/>
      <c r="Q4" s="29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3"/>
    </row>
    <row r="5" spans="2:51" ht="15.75" customHeight="1">
      <c r="B5" s="294"/>
      <c r="C5" s="295"/>
      <c r="D5" s="295"/>
      <c r="E5" s="295"/>
      <c r="F5" s="295"/>
      <c r="G5" s="295"/>
      <c r="H5" s="295"/>
      <c r="I5" s="295"/>
      <c r="J5" s="295"/>
      <c r="K5" s="295"/>
      <c r="L5" s="295"/>
      <c r="M5" s="295"/>
      <c r="N5" s="296"/>
      <c r="O5" s="294"/>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6"/>
    </row>
    <row r="6" spans="2:51" ht="23.25" customHeight="1">
      <c r="B6" s="303" t="s">
        <v>23</v>
      </c>
      <c r="C6" s="304"/>
      <c r="D6" s="304"/>
      <c r="E6" s="304"/>
      <c r="F6" s="304"/>
      <c r="G6" s="304"/>
      <c r="H6" s="304"/>
      <c r="I6" s="304"/>
      <c r="J6" s="304"/>
      <c r="K6" s="304"/>
      <c r="L6" s="304"/>
      <c r="M6" s="304"/>
      <c r="N6" s="305"/>
      <c r="O6" s="307" t="e">
        <f>VLOOKUP($AY$2,Data,4,FALSE)</f>
        <v>#REF!</v>
      </c>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8"/>
      <c r="AS6" s="308"/>
      <c r="AT6" s="308"/>
      <c r="AU6" s="308"/>
      <c r="AV6" s="309"/>
    </row>
    <row r="7" spans="2:51" ht="18.600000000000001" customHeight="1">
      <c r="B7" s="176" t="s">
        <v>26</v>
      </c>
      <c r="C7" s="177"/>
      <c r="D7" s="177"/>
      <c r="E7" s="177"/>
      <c r="F7" s="177"/>
      <c r="G7" s="177"/>
      <c r="H7" s="177"/>
      <c r="I7" s="177"/>
      <c r="J7" s="177"/>
      <c r="K7" s="177"/>
      <c r="L7" s="177"/>
      <c r="M7" s="177"/>
      <c r="N7" s="178"/>
      <c r="O7" s="291" t="e">
        <f>VLOOKUP($AY$2,Data,5,FALSE)&amp;VLOOKUP($AY$2,Data,6,FALSE)</f>
        <v>#REF!</v>
      </c>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3"/>
    </row>
    <row r="8" spans="2:51" ht="18.600000000000001" customHeight="1">
      <c r="B8" s="179"/>
      <c r="C8" s="180"/>
      <c r="D8" s="180"/>
      <c r="E8" s="180"/>
      <c r="F8" s="180"/>
      <c r="G8" s="180"/>
      <c r="H8" s="180"/>
      <c r="I8" s="180"/>
      <c r="J8" s="180"/>
      <c r="K8" s="180"/>
      <c r="L8" s="180"/>
      <c r="M8" s="180"/>
      <c r="N8" s="181"/>
      <c r="O8" s="294"/>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6"/>
    </row>
    <row r="9" spans="2:51" ht="17.25" customHeight="1">
      <c r="B9" s="176" t="s">
        <v>24</v>
      </c>
      <c r="C9" s="177"/>
      <c r="D9" s="177"/>
      <c r="E9" s="177"/>
      <c r="F9" s="177"/>
      <c r="G9" s="177"/>
      <c r="H9" s="177"/>
      <c r="I9" s="177"/>
      <c r="J9" s="177"/>
      <c r="K9" s="177"/>
      <c r="L9" s="177"/>
      <c r="M9" s="177"/>
      <c r="N9" s="178"/>
      <c r="O9" s="291" t="e">
        <f>VLOOKUP($AY$2,Data,7,FALSE)</f>
        <v>#REF!</v>
      </c>
      <c r="P9" s="292"/>
      <c r="Q9" s="292"/>
      <c r="R9" s="292"/>
      <c r="S9" s="292"/>
      <c r="T9" s="292"/>
      <c r="U9" s="292"/>
      <c r="V9" s="292"/>
      <c r="W9" s="292"/>
      <c r="X9" s="292"/>
      <c r="Y9" s="292"/>
      <c r="Z9" s="292"/>
      <c r="AA9" s="292"/>
      <c r="AB9" s="292"/>
      <c r="AC9" s="292"/>
      <c r="AD9" s="292"/>
      <c r="AE9" s="292"/>
      <c r="AF9" s="292"/>
      <c r="AG9" s="292"/>
      <c r="AH9" s="292"/>
      <c r="AI9" s="292"/>
      <c r="AJ9" s="292"/>
      <c r="AK9" s="292"/>
      <c r="AL9" s="292"/>
      <c r="AM9" s="292"/>
      <c r="AN9" s="292"/>
      <c r="AO9" s="292"/>
      <c r="AP9" s="292"/>
      <c r="AQ9" s="292"/>
      <c r="AR9" s="292"/>
      <c r="AS9" s="292"/>
      <c r="AT9" s="292"/>
      <c r="AU9" s="292"/>
      <c r="AV9" s="293"/>
    </row>
    <row r="10" spans="2:51" ht="17.25" customHeight="1">
      <c r="B10" s="179"/>
      <c r="C10" s="180"/>
      <c r="D10" s="180"/>
      <c r="E10" s="180"/>
      <c r="F10" s="180"/>
      <c r="G10" s="180"/>
      <c r="H10" s="180"/>
      <c r="I10" s="180"/>
      <c r="J10" s="180"/>
      <c r="K10" s="180"/>
      <c r="L10" s="180"/>
      <c r="M10" s="180"/>
      <c r="N10" s="181"/>
      <c r="O10" s="294"/>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6"/>
    </row>
    <row r="11" spans="2:51" ht="15.75" customHeight="1">
      <c r="B11" s="192" t="s">
        <v>111</v>
      </c>
      <c r="C11" s="177"/>
      <c r="D11" s="177"/>
      <c r="E11" s="177"/>
      <c r="F11" s="177"/>
      <c r="G11" s="177"/>
      <c r="H11" s="177"/>
      <c r="I11" s="177"/>
      <c r="J11" s="177"/>
      <c r="K11" s="177"/>
      <c r="L11" s="177"/>
      <c r="M11" s="177"/>
      <c r="N11" s="178"/>
      <c r="O11" s="323" t="e">
        <f>VLOOKUP($AY$2,Data,8,FALSE)</f>
        <v>#REF!</v>
      </c>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5"/>
    </row>
    <row r="12" spans="2:51" ht="15.75" customHeight="1">
      <c r="B12" s="179"/>
      <c r="C12" s="180"/>
      <c r="D12" s="180"/>
      <c r="E12" s="180"/>
      <c r="F12" s="180"/>
      <c r="G12" s="180"/>
      <c r="H12" s="180"/>
      <c r="I12" s="180"/>
      <c r="J12" s="180"/>
      <c r="K12" s="180"/>
      <c r="L12" s="180"/>
      <c r="M12" s="180"/>
      <c r="N12" s="181"/>
      <c r="O12" s="326"/>
      <c r="P12" s="327"/>
      <c r="Q12" s="327"/>
      <c r="R12" s="327"/>
      <c r="S12" s="327"/>
      <c r="T12" s="327"/>
      <c r="U12" s="327"/>
      <c r="V12" s="327"/>
      <c r="W12" s="327"/>
      <c r="X12" s="327"/>
      <c r="Y12" s="327"/>
      <c r="Z12" s="327"/>
      <c r="AA12" s="327"/>
      <c r="AB12" s="327"/>
      <c r="AC12" s="327"/>
      <c r="AD12" s="327"/>
      <c r="AE12" s="327"/>
      <c r="AF12" s="327"/>
      <c r="AG12" s="327"/>
      <c r="AH12" s="327"/>
      <c r="AI12" s="327"/>
      <c r="AJ12" s="327"/>
      <c r="AK12" s="327"/>
      <c r="AL12" s="327"/>
      <c r="AM12" s="327"/>
      <c r="AN12" s="327"/>
      <c r="AO12" s="327"/>
      <c r="AP12" s="327"/>
      <c r="AQ12" s="327"/>
      <c r="AR12" s="327"/>
      <c r="AS12" s="327"/>
      <c r="AT12" s="327"/>
      <c r="AU12" s="327"/>
      <c r="AV12" s="328"/>
    </row>
    <row r="13" spans="2:51" ht="18.600000000000001" customHeight="1">
      <c r="B13" s="266" t="s">
        <v>114</v>
      </c>
      <c r="C13" s="267"/>
      <c r="D13" s="267"/>
      <c r="E13" s="267"/>
      <c r="F13" s="267"/>
      <c r="G13" s="267"/>
      <c r="H13" s="267"/>
      <c r="I13" s="267"/>
      <c r="J13" s="267"/>
      <c r="K13" s="267"/>
      <c r="L13" s="267"/>
      <c r="M13" s="267"/>
      <c r="N13" s="268"/>
      <c r="O13" s="272" t="e">
        <f>VLOOKUP($AY$2,Data,2,FALSE)</f>
        <v>#REF!</v>
      </c>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4"/>
    </row>
    <row r="14" spans="2:51" ht="18.600000000000001" customHeight="1">
      <c r="B14" s="269"/>
      <c r="C14" s="270"/>
      <c r="D14" s="270"/>
      <c r="E14" s="270"/>
      <c r="F14" s="270"/>
      <c r="G14" s="270"/>
      <c r="H14" s="270"/>
      <c r="I14" s="270"/>
      <c r="J14" s="270"/>
      <c r="K14" s="270"/>
      <c r="L14" s="270"/>
      <c r="M14" s="270"/>
      <c r="N14" s="271"/>
      <c r="O14" s="275"/>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7"/>
    </row>
    <row r="15" spans="2:51" ht="24.75" customHeight="1">
      <c r="B15" s="176" t="s">
        <v>9</v>
      </c>
      <c r="C15" s="177"/>
      <c r="D15" s="177"/>
      <c r="E15" s="177"/>
      <c r="F15" s="177"/>
      <c r="G15" s="260"/>
      <c r="H15" s="237" t="s">
        <v>4</v>
      </c>
      <c r="I15" s="238"/>
      <c r="J15" s="238"/>
      <c r="K15" s="238"/>
      <c r="L15" s="238"/>
      <c r="M15" s="238"/>
      <c r="N15" s="239"/>
      <c r="O15" s="168" t="s">
        <v>12</v>
      </c>
      <c r="P15" s="169"/>
      <c r="Q15" s="169"/>
      <c r="R15" s="169"/>
      <c r="S15" s="281" t="e">
        <f>IF(VLOOKUP($AY$2,Data,10,FALSE)=0,"-",VLOOKUP($AY$2,Data,10,FALSE))</f>
        <v>#REF!</v>
      </c>
      <c r="T15" s="281"/>
      <c r="U15" s="281"/>
      <c r="V15" s="281"/>
      <c r="W15" s="281"/>
      <c r="X15" s="281"/>
      <c r="Y15" s="281"/>
      <c r="Z15" s="281"/>
      <c r="AA15" s="281"/>
      <c r="AB15" s="281"/>
      <c r="AC15" s="281"/>
      <c r="AD15" s="281"/>
      <c r="AE15" s="282"/>
      <c r="AF15" s="168" t="s">
        <v>13</v>
      </c>
      <c r="AG15" s="169"/>
      <c r="AH15" s="169"/>
      <c r="AI15" s="169"/>
      <c r="AJ15" s="281" t="e">
        <f>IF(VLOOKUP($AY$2,Data,9,FALSE)=0,"-",VLOOKUP($AY$2,Data,9,FALSE))</f>
        <v>#REF!</v>
      </c>
      <c r="AK15" s="281"/>
      <c r="AL15" s="281"/>
      <c r="AM15" s="281"/>
      <c r="AN15" s="281"/>
      <c r="AO15" s="281"/>
      <c r="AP15" s="281"/>
      <c r="AQ15" s="281"/>
      <c r="AR15" s="281"/>
      <c r="AS15" s="281"/>
      <c r="AT15" s="281"/>
      <c r="AU15" s="281"/>
      <c r="AV15" s="282"/>
    </row>
    <row r="16" spans="2:51" ht="24.75" customHeight="1">
      <c r="B16" s="193"/>
      <c r="C16" s="194"/>
      <c r="D16" s="194"/>
      <c r="E16" s="194"/>
      <c r="F16" s="194"/>
      <c r="G16" s="261"/>
      <c r="H16" s="229" t="s">
        <v>5</v>
      </c>
      <c r="I16" s="230"/>
      <c r="J16" s="230"/>
      <c r="K16" s="230"/>
      <c r="L16" s="230"/>
      <c r="M16" s="230"/>
      <c r="N16" s="231"/>
      <c r="O16" s="232" t="s">
        <v>12</v>
      </c>
      <c r="P16" s="233"/>
      <c r="Q16" s="233"/>
      <c r="R16" s="233"/>
      <c r="S16" s="234" t="e">
        <f>IF(VLOOKUP($AY$2,Data,16,FALSE)=0,"-",VLOOKUP($AY$2,Data,16,FALSE))</f>
        <v>#REF!</v>
      </c>
      <c r="T16" s="234"/>
      <c r="U16" s="234"/>
      <c r="V16" s="234"/>
      <c r="W16" s="234"/>
      <c r="X16" s="234"/>
      <c r="Y16" s="234"/>
      <c r="Z16" s="234"/>
      <c r="AA16" s="234"/>
      <c r="AB16" s="235" t="s">
        <v>29</v>
      </c>
      <c r="AC16" s="235"/>
      <c r="AD16" s="235"/>
      <c r="AE16" s="236"/>
      <c r="AF16" s="232" t="s">
        <v>13</v>
      </c>
      <c r="AG16" s="233"/>
      <c r="AH16" s="233"/>
      <c r="AI16" s="233"/>
      <c r="AJ16" s="234" t="e">
        <f>IF(VLOOKUP($AY$2,Data,11,FALSE)=0,"-",VLOOKUP($AY$2,Data,11,FALSE))</f>
        <v>#REF!</v>
      </c>
      <c r="AK16" s="234"/>
      <c r="AL16" s="234"/>
      <c r="AM16" s="234"/>
      <c r="AN16" s="234"/>
      <c r="AO16" s="234"/>
      <c r="AP16" s="234"/>
      <c r="AQ16" s="234"/>
      <c r="AR16" s="234"/>
      <c r="AS16" s="235" t="s">
        <v>30</v>
      </c>
      <c r="AT16" s="235"/>
      <c r="AU16" s="235"/>
      <c r="AV16" s="236"/>
    </row>
    <row r="17" spans="2:48" ht="24.75" customHeight="1">
      <c r="B17" s="193"/>
      <c r="C17" s="194"/>
      <c r="D17" s="194"/>
      <c r="E17" s="194"/>
      <c r="F17" s="194"/>
      <c r="G17" s="261"/>
      <c r="H17" s="278" t="s">
        <v>19</v>
      </c>
      <c r="I17" s="279"/>
      <c r="J17" s="279"/>
      <c r="K17" s="279"/>
      <c r="L17" s="279"/>
      <c r="M17" s="279"/>
      <c r="N17" s="280"/>
      <c r="O17" s="244" t="s">
        <v>12</v>
      </c>
      <c r="P17" s="245"/>
      <c r="Q17" s="245"/>
      <c r="R17" s="245"/>
      <c r="S17" s="13" t="s">
        <v>44</v>
      </c>
      <c r="T17" s="306" t="e">
        <f>IF(VLOOKUP($AY$2,Data,17,FALSE)=0,"-",VLOOKUP($AY$2,Data,17,FALSE))</f>
        <v>#REF!</v>
      </c>
      <c r="U17" s="306"/>
      <c r="V17" s="306"/>
      <c r="W17" s="306"/>
      <c r="X17" s="306"/>
      <c r="Y17" s="306"/>
      <c r="Z17" s="306"/>
      <c r="AA17" s="13" t="s">
        <v>45</v>
      </c>
      <c r="AB17" s="235" t="s">
        <v>29</v>
      </c>
      <c r="AC17" s="235"/>
      <c r="AD17" s="235"/>
      <c r="AE17" s="236"/>
      <c r="AF17" s="244" t="s">
        <v>13</v>
      </c>
      <c r="AG17" s="245"/>
      <c r="AH17" s="245"/>
      <c r="AI17" s="245"/>
      <c r="AJ17" s="13" t="s">
        <v>46</v>
      </c>
      <c r="AK17" s="306" t="e">
        <f>IF(VLOOKUP($AY$2,Data,12,FALSE)=0,"-",VLOOKUP($AY$2,Data,12,FALSE))</f>
        <v>#REF!</v>
      </c>
      <c r="AL17" s="306"/>
      <c r="AM17" s="306"/>
      <c r="AN17" s="306"/>
      <c r="AO17" s="306"/>
      <c r="AP17" s="306"/>
      <c r="AQ17" s="306"/>
      <c r="AR17" s="13" t="s">
        <v>47</v>
      </c>
      <c r="AS17" s="235" t="s">
        <v>30</v>
      </c>
      <c r="AT17" s="235"/>
      <c r="AU17" s="235"/>
      <c r="AV17" s="236"/>
    </row>
    <row r="18" spans="2:48" ht="24.75" customHeight="1">
      <c r="B18" s="193"/>
      <c r="C18" s="194"/>
      <c r="D18" s="194"/>
      <c r="E18" s="194"/>
      <c r="F18" s="194"/>
      <c r="G18" s="261"/>
      <c r="H18" s="257" t="s">
        <v>6</v>
      </c>
      <c r="I18" s="258"/>
      <c r="J18" s="258"/>
      <c r="K18" s="258"/>
      <c r="L18" s="258"/>
      <c r="M18" s="258"/>
      <c r="N18" s="259"/>
      <c r="O18" s="244" t="s">
        <v>12</v>
      </c>
      <c r="P18" s="245"/>
      <c r="Q18" s="245"/>
      <c r="R18" s="245"/>
      <c r="S18" s="306" t="e">
        <f>IF(VLOOKUP($AY$2,Data,18,FALSE)=0,"-",VLOOKUP($AY$2,Data,18,FALSE))</f>
        <v>#REF!</v>
      </c>
      <c r="T18" s="306"/>
      <c r="U18" s="306"/>
      <c r="V18" s="306"/>
      <c r="W18" s="306"/>
      <c r="X18" s="306"/>
      <c r="Y18" s="306"/>
      <c r="Z18" s="306"/>
      <c r="AA18" s="306"/>
      <c r="AB18" s="253"/>
      <c r="AC18" s="253"/>
      <c r="AD18" s="253"/>
      <c r="AE18" s="254"/>
      <c r="AF18" s="244" t="s">
        <v>13</v>
      </c>
      <c r="AG18" s="245"/>
      <c r="AH18" s="245"/>
      <c r="AI18" s="245"/>
      <c r="AJ18" s="306" t="e">
        <f>IF(VLOOKUP($AY$2,Data,13,FALSE)=0,"-",VLOOKUP($AY$2,Data,13,FALSE))</f>
        <v>#REF!</v>
      </c>
      <c r="AK18" s="306"/>
      <c r="AL18" s="306"/>
      <c r="AM18" s="306"/>
      <c r="AN18" s="306"/>
      <c r="AO18" s="306"/>
      <c r="AP18" s="306"/>
      <c r="AQ18" s="306"/>
      <c r="AR18" s="306"/>
      <c r="AS18" s="253"/>
      <c r="AT18" s="253"/>
      <c r="AU18" s="253"/>
      <c r="AV18" s="254"/>
    </row>
    <row r="19" spans="2:48" ht="24.75" customHeight="1">
      <c r="B19" s="193"/>
      <c r="C19" s="194"/>
      <c r="D19" s="194"/>
      <c r="E19" s="194"/>
      <c r="F19" s="194"/>
      <c r="G19" s="261"/>
      <c r="H19" s="257" t="s">
        <v>112</v>
      </c>
      <c r="I19" s="258"/>
      <c r="J19" s="258"/>
      <c r="K19" s="258"/>
      <c r="L19" s="258"/>
      <c r="M19" s="258"/>
      <c r="N19" s="259"/>
      <c r="O19" s="244" t="s">
        <v>12</v>
      </c>
      <c r="P19" s="245"/>
      <c r="Q19" s="245"/>
      <c r="R19" s="245"/>
      <c r="S19" s="306" t="e">
        <f>IF(VLOOKUP($AY$2,Data,19,FALSE)=0,"-",VLOOKUP($AY$2,Data,19,FALSE))</f>
        <v>#REF!</v>
      </c>
      <c r="T19" s="306"/>
      <c r="U19" s="306"/>
      <c r="V19" s="306"/>
      <c r="W19" s="306"/>
      <c r="X19" s="306"/>
      <c r="Y19" s="306"/>
      <c r="Z19" s="306"/>
      <c r="AA19" s="306"/>
      <c r="AB19" s="255" t="s">
        <v>31</v>
      </c>
      <c r="AC19" s="255"/>
      <c r="AD19" s="255"/>
      <c r="AE19" s="256"/>
      <c r="AF19" s="244" t="s">
        <v>13</v>
      </c>
      <c r="AG19" s="245"/>
      <c r="AH19" s="245"/>
      <c r="AI19" s="245"/>
      <c r="AJ19" s="306" t="e">
        <f>IF(VLOOKUP($AY$2,Data,14,FALSE)=0,"-",VLOOKUP($AY$2,Data,14,FALSE))</f>
        <v>#REF!</v>
      </c>
      <c r="AK19" s="306"/>
      <c r="AL19" s="306"/>
      <c r="AM19" s="306"/>
      <c r="AN19" s="306"/>
      <c r="AO19" s="306"/>
      <c r="AP19" s="306"/>
      <c r="AQ19" s="306"/>
      <c r="AR19" s="306"/>
      <c r="AS19" s="255" t="s">
        <v>32</v>
      </c>
      <c r="AT19" s="255"/>
      <c r="AU19" s="255"/>
      <c r="AV19" s="256"/>
    </row>
    <row r="20" spans="2:48" ht="24.75" customHeight="1">
      <c r="B20" s="179"/>
      <c r="C20" s="180"/>
      <c r="D20" s="180"/>
      <c r="E20" s="180"/>
      <c r="F20" s="180"/>
      <c r="G20" s="262"/>
      <c r="H20" s="219" t="s">
        <v>113</v>
      </c>
      <c r="I20" s="220"/>
      <c r="J20" s="220"/>
      <c r="K20" s="220"/>
      <c r="L20" s="220"/>
      <c r="M20" s="220"/>
      <c r="N20" s="221"/>
      <c r="O20" s="222" t="s">
        <v>12</v>
      </c>
      <c r="P20" s="223"/>
      <c r="Q20" s="223"/>
      <c r="R20" s="223"/>
      <c r="S20" s="240" t="e">
        <f>IF(VLOOKUP($AY$2,Data,20,FALSE)=0,"-",VLOOKUP($AY$2,Data,20,FALSE))</f>
        <v>#REF!</v>
      </c>
      <c r="T20" s="240"/>
      <c r="U20" s="240"/>
      <c r="V20" s="240"/>
      <c r="W20" s="240"/>
      <c r="X20" s="240"/>
      <c r="Y20" s="240"/>
      <c r="Z20" s="240"/>
      <c r="AA20" s="240"/>
      <c r="AB20" s="241" t="s">
        <v>31</v>
      </c>
      <c r="AC20" s="241"/>
      <c r="AD20" s="241"/>
      <c r="AE20" s="242"/>
      <c r="AF20" s="222" t="s">
        <v>13</v>
      </c>
      <c r="AG20" s="223"/>
      <c r="AH20" s="223"/>
      <c r="AI20" s="223"/>
      <c r="AJ20" s="240" t="e">
        <f>IF(VLOOKUP($AY$2,Data,15,FALSE)=0,"-",VLOOKUP($AY$2,Data,15,FALSE))</f>
        <v>#REF!</v>
      </c>
      <c r="AK20" s="240"/>
      <c r="AL20" s="240"/>
      <c r="AM20" s="240"/>
      <c r="AN20" s="240"/>
      <c r="AO20" s="240"/>
      <c r="AP20" s="240"/>
      <c r="AQ20" s="240"/>
      <c r="AR20" s="240"/>
      <c r="AS20" s="241" t="s">
        <v>32</v>
      </c>
      <c r="AT20" s="241"/>
      <c r="AU20" s="241"/>
      <c r="AV20" s="242"/>
    </row>
    <row r="21" spans="2:48" ht="24.75" customHeight="1">
      <c r="B21" s="176" t="s">
        <v>10</v>
      </c>
      <c r="C21" s="224"/>
      <c r="D21" s="224"/>
      <c r="E21" s="224"/>
      <c r="F21" s="224"/>
      <c r="G21" s="251"/>
      <c r="H21" s="237" t="s">
        <v>5</v>
      </c>
      <c r="I21" s="238"/>
      <c r="J21" s="238"/>
      <c r="K21" s="238"/>
      <c r="L21" s="238"/>
      <c r="M21" s="238"/>
      <c r="N21" s="239"/>
      <c r="O21" s="168" t="s">
        <v>12</v>
      </c>
      <c r="P21" s="169"/>
      <c r="Q21" s="169"/>
      <c r="R21" s="169"/>
      <c r="S21" s="249" t="e">
        <f>IF(VLOOKUP($AY$2,Data,24,FALSE)=0,"-",VLOOKUP($AY$2,Data,24,FALSE))</f>
        <v>#REF!</v>
      </c>
      <c r="T21" s="249"/>
      <c r="U21" s="249"/>
      <c r="V21" s="249"/>
      <c r="W21" s="249"/>
      <c r="X21" s="249"/>
      <c r="Y21" s="249"/>
      <c r="Z21" s="249"/>
      <c r="AA21" s="249"/>
      <c r="AB21" s="247" t="s">
        <v>29</v>
      </c>
      <c r="AC21" s="247"/>
      <c r="AD21" s="247"/>
      <c r="AE21" s="248"/>
      <c r="AF21" s="168" t="s">
        <v>13</v>
      </c>
      <c r="AG21" s="169"/>
      <c r="AH21" s="169"/>
      <c r="AI21" s="169"/>
      <c r="AJ21" s="249" t="e">
        <f>IF(VLOOKUP($AY$2,Data,21,FALSE)=0,"-",VLOOKUP($AY$2,Data,21,FALSE))</f>
        <v>#REF!</v>
      </c>
      <c r="AK21" s="249"/>
      <c r="AL21" s="249"/>
      <c r="AM21" s="249"/>
      <c r="AN21" s="249"/>
      <c r="AO21" s="249"/>
      <c r="AP21" s="249"/>
      <c r="AQ21" s="249"/>
      <c r="AR21" s="249"/>
      <c r="AS21" s="247" t="s">
        <v>30</v>
      </c>
      <c r="AT21" s="247"/>
      <c r="AU21" s="247"/>
      <c r="AV21" s="248"/>
    </row>
    <row r="22" spans="2:48" ht="24.75" customHeight="1">
      <c r="B22" s="225"/>
      <c r="C22" s="226"/>
      <c r="D22" s="226"/>
      <c r="E22" s="226"/>
      <c r="F22" s="226"/>
      <c r="G22" s="252"/>
      <c r="H22" s="229" t="s">
        <v>112</v>
      </c>
      <c r="I22" s="230"/>
      <c r="J22" s="230"/>
      <c r="K22" s="230"/>
      <c r="L22" s="230"/>
      <c r="M22" s="230"/>
      <c r="N22" s="231"/>
      <c r="O22" s="232" t="s">
        <v>12</v>
      </c>
      <c r="P22" s="233"/>
      <c r="Q22" s="233"/>
      <c r="R22" s="233"/>
      <c r="S22" s="234" t="e">
        <f>IF(VLOOKUP($AY$2,Data,25,FALSE)=0,"-",VLOOKUP($AY$2,Data,25,FALSE))</f>
        <v>#REF!</v>
      </c>
      <c r="T22" s="234"/>
      <c r="U22" s="234"/>
      <c r="V22" s="234"/>
      <c r="W22" s="234"/>
      <c r="X22" s="234"/>
      <c r="Y22" s="234"/>
      <c r="Z22" s="234"/>
      <c r="AA22" s="234"/>
      <c r="AB22" s="235" t="s">
        <v>31</v>
      </c>
      <c r="AC22" s="235"/>
      <c r="AD22" s="235"/>
      <c r="AE22" s="236"/>
      <c r="AF22" s="232" t="s">
        <v>13</v>
      </c>
      <c r="AG22" s="233"/>
      <c r="AH22" s="233"/>
      <c r="AI22" s="233"/>
      <c r="AJ22" s="234" t="e">
        <f>IF(VLOOKUP($AY$2,Data,22,FALSE)=0,"-",VLOOKUP($AY$2,Data,22,FALSE))</f>
        <v>#REF!</v>
      </c>
      <c r="AK22" s="234"/>
      <c r="AL22" s="234"/>
      <c r="AM22" s="234"/>
      <c r="AN22" s="234"/>
      <c r="AO22" s="234"/>
      <c r="AP22" s="234"/>
      <c r="AQ22" s="234"/>
      <c r="AR22" s="234"/>
      <c r="AS22" s="235" t="s">
        <v>32</v>
      </c>
      <c r="AT22" s="235"/>
      <c r="AU22" s="235"/>
      <c r="AV22" s="236"/>
    </row>
    <row r="23" spans="2:48" ht="24.75" customHeight="1">
      <c r="B23" s="225"/>
      <c r="C23" s="226"/>
      <c r="D23" s="226"/>
      <c r="E23" s="226"/>
      <c r="F23" s="226"/>
      <c r="G23" s="252"/>
      <c r="H23" s="219" t="s">
        <v>113</v>
      </c>
      <c r="I23" s="220"/>
      <c r="J23" s="220"/>
      <c r="K23" s="220"/>
      <c r="L23" s="220"/>
      <c r="M23" s="220"/>
      <c r="N23" s="221"/>
      <c r="O23" s="222" t="s">
        <v>12</v>
      </c>
      <c r="P23" s="223"/>
      <c r="Q23" s="223"/>
      <c r="R23" s="223"/>
      <c r="S23" s="240" t="e">
        <f>IF(VLOOKUP($AY$2,Data,26,FALSE)=0,"-",VLOOKUP($AY$2,Data,26,FALSE))</f>
        <v>#REF!</v>
      </c>
      <c r="T23" s="240"/>
      <c r="U23" s="240"/>
      <c r="V23" s="240"/>
      <c r="W23" s="240"/>
      <c r="X23" s="240"/>
      <c r="Y23" s="240"/>
      <c r="Z23" s="240"/>
      <c r="AA23" s="240"/>
      <c r="AB23" s="241" t="s">
        <v>31</v>
      </c>
      <c r="AC23" s="241"/>
      <c r="AD23" s="241"/>
      <c r="AE23" s="242"/>
      <c r="AF23" s="222" t="s">
        <v>13</v>
      </c>
      <c r="AG23" s="223"/>
      <c r="AH23" s="223"/>
      <c r="AI23" s="223"/>
      <c r="AJ23" s="240" t="e">
        <f>IF(VLOOKUP($AY$2,Data,23,FALSE)=0,"-",VLOOKUP($AY$2,Data,23,FALSE))</f>
        <v>#REF!</v>
      </c>
      <c r="AK23" s="240"/>
      <c r="AL23" s="240"/>
      <c r="AM23" s="240"/>
      <c r="AN23" s="240"/>
      <c r="AO23" s="240"/>
      <c r="AP23" s="240"/>
      <c r="AQ23" s="240"/>
      <c r="AR23" s="240"/>
      <c r="AS23" s="241" t="s">
        <v>32</v>
      </c>
      <c r="AT23" s="241"/>
      <c r="AU23" s="241"/>
      <c r="AV23" s="242"/>
    </row>
    <row r="24" spans="2:48" ht="24.75" customHeight="1">
      <c r="B24" s="176" t="s">
        <v>11</v>
      </c>
      <c r="C24" s="224"/>
      <c r="D24" s="224"/>
      <c r="E24" s="224"/>
      <c r="F24" s="224"/>
      <c r="G24" s="224"/>
      <c r="H24" s="237" t="s">
        <v>5</v>
      </c>
      <c r="I24" s="238"/>
      <c r="J24" s="238"/>
      <c r="K24" s="238"/>
      <c r="L24" s="238"/>
      <c r="M24" s="238"/>
      <c r="N24" s="239"/>
      <c r="O24" s="168" t="s">
        <v>12</v>
      </c>
      <c r="P24" s="169"/>
      <c r="Q24" s="169"/>
      <c r="R24" s="169"/>
      <c r="S24" s="249" t="e">
        <f>IF(VLOOKUP($AY$2,Data,30,FALSE)=0,"-",VLOOKUP($AY$2,Data,30,FALSE))</f>
        <v>#REF!</v>
      </c>
      <c r="T24" s="249"/>
      <c r="U24" s="249"/>
      <c r="V24" s="249"/>
      <c r="W24" s="249"/>
      <c r="X24" s="249"/>
      <c r="Y24" s="249"/>
      <c r="Z24" s="249"/>
      <c r="AA24" s="249"/>
      <c r="AB24" s="247" t="s">
        <v>29</v>
      </c>
      <c r="AC24" s="247"/>
      <c r="AD24" s="247"/>
      <c r="AE24" s="248"/>
      <c r="AF24" s="168" t="s">
        <v>13</v>
      </c>
      <c r="AG24" s="169"/>
      <c r="AH24" s="169"/>
      <c r="AI24" s="169"/>
      <c r="AJ24" s="249" t="e">
        <f>IF(VLOOKUP($AY$2,Data,27,FALSE)=0,"-",VLOOKUP($AY$2,Data,27,FALSE))</f>
        <v>#REF!</v>
      </c>
      <c r="AK24" s="249"/>
      <c r="AL24" s="249"/>
      <c r="AM24" s="249"/>
      <c r="AN24" s="249"/>
      <c r="AO24" s="249"/>
      <c r="AP24" s="249"/>
      <c r="AQ24" s="249"/>
      <c r="AR24" s="249"/>
      <c r="AS24" s="247" t="s">
        <v>30</v>
      </c>
      <c r="AT24" s="247"/>
      <c r="AU24" s="247"/>
      <c r="AV24" s="248"/>
    </row>
    <row r="25" spans="2:48" ht="24.75" customHeight="1">
      <c r="B25" s="225"/>
      <c r="C25" s="226"/>
      <c r="D25" s="226"/>
      <c r="E25" s="226"/>
      <c r="F25" s="226"/>
      <c r="G25" s="226"/>
      <c r="H25" s="229" t="s">
        <v>112</v>
      </c>
      <c r="I25" s="230"/>
      <c r="J25" s="230"/>
      <c r="K25" s="230"/>
      <c r="L25" s="230"/>
      <c r="M25" s="230"/>
      <c r="N25" s="231"/>
      <c r="O25" s="232" t="s">
        <v>12</v>
      </c>
      <c r="P25" s="233"/>
      <c r="Q25" s="233"/>
      <c r="R25" s="233"/>
      <c r="S25" s="234" t="e">
        <f>IF(VLOOKUP($AY$2,Data,31,FALSE)=0,"-",VLOOKUP($AY$2,Data,31,FALSE))</f>
        <v>#REF!</v>
      </c>
      <c r="T25" s="234"/>
      <c r="U25" s="234"/>
      <c r="V25" s="234"/>
      <c r="W25" s="234"/>
      <c r="X25" s="234"/>
      <c r="Y25" s="234"/>
      <c r="Z25" s="234"/>
      <c r="AA25" s="234"/>
      <c r="AB25" s="235" t="s">
        <v>31</v>
      </c>
      <c r="AC25" s="235"/>
      <c r="AD25" s="235"/>
      <c r="AE25" s="236"/>
      <c r="AF25" s="232" t="s">
        <v>13</v>
      </c>
      <c r="AG25" s="233"/>
      <c r="AH25" s="233"/>
      <c r="AI25" s="233"/>
      <c r="AJ25" s="234" t="e">
        <f>IF(VLOOKUP($AY$2,Data,28,FALSE)=0,"-",VLOOKUP($AY$2,Data,28,FALSE))</f>
        <v>#REF!</v>
      </c>
      <c r="AK25" s="234"/>
      <c r="AL25" s="234"/>
      <c r="AM25" s="234"/>
      <c r="AN25" s="234"/>
      <c r="AO25" s="234"/>
      <c r="AP25" s="234"/>
      <c r="AQ25" s="234"/>
      <c r="AR25" s="234"/>
      <c r="AS25" s="235" t="s">
        <v>32</v>
      </c>
      <c r="AT25" s="235"/>
      <c r="AU25" s="235"/>
      <c r="AV25" s="236"/>
    </row>
    <row r="26" spans="2:48" ht="24.75" customHeight="1">
      <c r="B26" s="227"/>
      <c r="C26" s="228"/>
      <c r="D26" s="228"/>
      <c r="E26" s="228"/>
      <c r="F26" s="228"/>
      <c r="G26" s="228"/>
      <c r="H26" s="219" t="s">
        <v>113</v>
      </c>
      <c r="I26" s="220"/>
      <c r="J26" s="220"/>
      <c r="K26" s="220"/>
      <c r="L26" s="220"/>
      <c r="M26" s="220"/>
      <c r="N26" s="221"/>
      <c r="O26" s="222" t="s">
        <v>12</v>
      </c>
      <c r="P26" s="223"/>
      <c r="Q26" s="223"/>
      <c r="R26" s="223"/>
      <c r="S26" s="240" t="e">
        <f>IF(VLOOKUP($AY$2,Data,32,FALSE)=0,"-",VLOOKUP($AY$2,Data,32,FALSE))</f>
        <v>#REF!</v>
      </c>
      <c r="T26" s="240"/>
      <c r="U26" s="240"/>
      <c r="V26" s="240"/>
      <c r="W26" s="240"/>
      <c r="X26" s="240"/>
      <c r="Y26" s="240"/>
      <c r="Z26" s="240"/>
      <c r="AA26" s="240"/>
      <c r="AB26" s="241" t="s">
        <v>31</v>
      </c>
      <c r="AC26" s="241"/>
      <c r="AD26" s="241"/>
      <c r="AE26" s="242"/>
      <c r="AF26" s="222" t="s">
        <v>13</v>
      </c>
      <c r="AG26" s="223"/>
      <c r="AH26" s="223"/>
      <c r="AI26" s="223"/>
      <c r="AJ26" s="240" t="e">
        <f>IF(VLOOKUP($AY$2,Data,29,FALSE)=0,"-",VLOOKUP($AY$2,Data,29,FALSE))</f>
        <v>#REF!</v>
      </c>
      <c r="AK26" s="240"/>
      <c r="AL26" s="240"/>
      <c r="AM26" s="240"/>
      <c r="AN26" s="240"/>
      <c r="AO26" s="240"/>
      <c r="AP26" s="240"/>
      <c r="AQ26" s="240"/>
      <c r="AR26" s="240"/>
      <c r="AS26" s="241" t="s">
        <v>32</v>
      </c>
      <c r="AT26" s="241"/>
      <c r="AU26" s="241"/>
      <c r="AV26" s="242"/>
    </row>
    <row r="27" spans="2:48" ht="24.75" customHeight="1">
      <c r="B27" s="210" t="s">
        <v>7</v>
      </c>
      <c r="C27" s="211"/>
      <c r="D27" s="211"/>
      <c r="E27" s="211"/>
      <c r="F27" s="211"/>
      <c r="G27" s="211"/>
      <c r="H27" s="211"/>
      <c r="I27" s="211"/>
      <c r="J27" s="211"/>
      <c r="K27" s="211"/>
      <c r="L27" s="211"/>
      <c r="M27" s="211"/>
      <c r="N27" s="212"/>
      <c r="O27" s="216" t="s">
        <v>12</v>
      </c>
      <c r="P27" s="217"/>
      <c r="Q27" s="217"/>
      <c r="R27" s="217"/>
      <c r="S27" s="218" t="e">
        <f>IF(VLOOKUP($AY$2,Data,34,FALSE)=0,"-",VLOOKUP($AY$2,Data,34,FALSE))</f>
        <v>#REF!</v>
      </c>
      <c r="T27" s="218"/>
      <c r="U27" s="218"/>
      <c r="V27" s="218"/>
      <c r="W27" s="218"/>
      <c r="X27" s="218"/>
      <c r="Y27" s="218"/>
      <c r="Z27" s="218"/>
      <c r="AA27" s="218"/>
      <c r="AB27" s="214" t="s">
        <v>29</v>
      </c>
      <c r="AC27" s="214"/>
      <c r="AD27" s="214"/>
      <c r="AE27" s="215"/>
      <c r="AF27" s="216" t="s">
        <v>13</v>
      </c>
      <c r="AG27" s="217"/>
      <c r="AH27" s="217"/>
      <c r="AI27" s="217"/>
      <c r="AJ27" s="218" t="e">
        <f>IF(VLOOKUP($AY$2,Data,33,FALSE)=0,"-",VLOOKUP($AY$2,Data,33,FALSE))</f>
        <v>#REF!</v>
      </c>
      <c r="AK27" s="218"/>
      <c r="AL27" s="218"/>
      <c r="AM27" s="218"/>
      <c r="AN27" s="218"/>
      <c r="AO27" s="218"/>
      <c r="AP27" s="218"/>
      <c r="AQ27" s="218"/>
      <c r="AR27" s="218"/>
      <c r="AS27" s="214" t="s">
        <v>30</v>
      </c>
      <c r="AT27" s="214"/>
      <c r="AU27" s="214"/>
      <c r="AV27" s="215"/>
    </row>
    <row r="28" spans="2:48" ht="24.75" customHeight="1">
      <c r="B28" s="210" t="s">
        <v>14</v>
      </c>
      <c r="C28" s="211"/>
      <c r="D28" s="211"/>
      <c r="E28" s="211"/>
      <c r="F28" s="211"/>
      <c r="G28" s="211"/>
      <c r="H28" s="211"/>
      <c r="I28" s="211"/>
      <c r="J28" s="211"/>
      <c r="K28" s="211"/>
      <c r="L28" s="211"/>
      <c r="M28" s="211"/>
      <c r="N28" s="212"/>
      <c r="O28" s="216" t="s">
        <v>12</v>
      </c>
      <c r="P28" s="217"/>
      <c r="Q28" s="217"/>
      <c r="R28" s="217"/>
      <c r="S28" s="218" t="e">
        <f>IF(VLOOKUP($AY$2,Data,38,FALSE)=0,"-",VLOOKUP($AY$2,Data,38,FALSE))</f>
        <v>#REF!</v>
      </c>
      <c r="T28" s="218"/>
      <c r="U28" s="218"/>
      <c r="V28" s="218"/>
      <c r="W28" s="218"/>
      <c r="X28" s="218"/>
      <c r="Y28" s="218"/>
      <c r="Z28" s="218"/>
      <c r="AA28" s="218"/>
      <c r="AB28" s="214" t="s">
        <v>33</v>
      </c>
      <c r="AC28" s="214"/>
      <c r="AD28" s="214"/>
      <c r="AE28" s="215"/>
      <c r="AF28" s="216" t="s">
        <v>13</v>
      </c>
      <c r="AG28" s="217"/>
      <c r="AH28" s="217"/>
      <c r="AI28" s="217"/>
      <c r="AJ28" s="218" t="e">
        <f>IF(VLOOKUP($AY$2,Data,35,FALSE)=0,"-",VLOOKUP($AY$2,Data,35,FALSE))</f>
        <v>#REF!</v>
      </c>
      <c r="AK28" s="218"/>
      <c r="AL28" s="218"/>
      <c r="AM28" s="218"/>
      <c r="AN28" s="218"/>
      <c r="AO28" s="218"/>
      <c r="AP28" s="218"/>
      <c r="AQ28" s="218"/>
      <c r="AR28" s="218"/>
      <c r="AS28" s="214" t="s">
        <v>34</v>
      </c>
      <c r="AT28" s="214"/>
      <c r="AU28" s="214"/>
      <c r="AV28" s="215"/>
    </row>
    <row r="29" spans="2:48" ht="24.75" customHeight="1">
      <c r="B29" s="210" t="s">
        <v>15</v>
      </c>
      <c r="C29" s="211"/>
      <c r="D29" s="211"/>
      <c r="E29" s="211"/>
      <c r="F29" s="211"/>
      <c r="G29" s="211"/>
      <c r="H29" s="211"/>
      <c r="I29" s="211"/>
      <c r="J29" s="211"/>
      <c r="K29" s="211"/>
      <c r="L29" s="211"/>
      <c r="M29" s="211"/>
      <c r="N29" s="212"/>
      <c r="O29" s="216" t="s">
        <v>12</v>
      </c>
      <c r="P29" s="217"/>
      <c r="Q29" s="217"/>
      <c r="R29" s="217"/>
      <c r="S29" s="218" t="e">
        <f>IF(VLOOKUP($AY$2,Data,39,FALSE)=0,"-",VLOOKUP($AY$2,Data,39,FALSE))</f>
        <v>#REF!</v>
      </c>
      <c r="T29" s="218"/>
      <c r="U29" s="218"/>
      <c r="V29" s="218"/>
      <c r="W29" s="218"/>
      <c r="X29" s="218"/>
      <c r="Y29" s="218"/>
      <c r="Z29" s="218"/>
      <c r="AA29" s="218"/>
      <c r="AB29" s="214" t="s">
        <v>29</v>
      </c>
      <c r="AC29" s="214"/>
      <c r="AD29" s="214"/>
      <c r="AE29" s="215"/>
      <c r="AF29" s="216" t="s">
        <v>13</v>
      </c>
      <c r="AG29" s="217"/>
      <c r="AH29" s="217"/>
      <c r="AI29" s="217"/>
      <c r="AJ29" s="218" t="e">
        <f>IF(VLOOKUP($AY$2,Data,36,FALSE)=0,"-",VLOOKUP($AY$2,Data,36,FALSE))</f>
        <v>#REF!</v>
      </c>
      <c r="AK29" s="218"/>
      <c r="AL29" s="218"/>
      <c r="AM29" s="218"/>
      <c r="AN29" s="218"/>
      <c r="AO29" s="218"/>
      <c r="AP29" s="218"/>
      <c r="AQ29" s="218"/>
      <c r="AR29" s="218"/>
      <c r="AS29" s="214" t="s">
        <v>30</v>
      </c>
      <c r="AT29" s="214"/>
      <c r="AU29" s="214"/>
      <c r="AV29" s="215"/>
    </row>
    <row r="30" spans="2:48" ht="24.75" customHeight="1">
      <c r="B30" s="199" t="s">
        <v>18</v>
      </c>
      <c r="C30" s="200"/>
      <c r="D30" s="200"/>
      <c r="E30" s="200"/>
      <c r="F30" s="200"/>
      <c r="G30" s="200"/>
      <c r="H30" s="200"/>
      <c r="I30" s="200"/>
      <c r="J30" s="200"/>
      <c r="K30" s="200"/>
      <c r="L30" s="200"/>
      <c r="M30" s="200"/>
      <c r="N30" s="201"/>
      <c r="O30" s="168" t="s">
        <v>12</v>
      </c>
      <c r="P30" s="169"/>
      <c r="Q30" s="169"/>
      <c r="R30" s="169"/>
      <c r="S30" s="249" t="e">
        <f>IF(VLOOKUP($AY$2,Data,40,FALSE)=0,"-",VLOOKUP($AY$2,Data,40,FALSE))</f>
        <v>#REF!</v>
      </c>
      <c r="T30" s="249"/>
      <c r="U30" s="249"/>
      <c r="V30" s="249"/>
      <c r="W30" s="249"/>
      <c r="X30" s="249"/>
      <c r="Y30" s="249"/>
      <c r="Z30" s="249"/>
      <c r="AA30" s="249"/>
      <c r="AB30" s="166" t="s">
        <v>29</v>
      </c>
      <c r="AC30" s="166"/>
      <c r="AD30" s="166"/>
      <c r="AE30" s="167"/>
      <c r="AF30" s="168" t="s">
        <v>13</v>
      </c>
      <c r="AG30" s="169"/>
      <c r="AH30" s="169"/>
      <c r="AI30" s="169"/>
      <c r="AJ30" s="249" t="e">
        <f>IF(VLOOKUP($AY$2,Data,37,FALSE)=0,"-",VLOOKUP($AY$2,Data,37,FALSE))</f>
        <v>#REF!</v>
      </c>
      <c r="AK30" s="249"/>
      <c r="AL30" s="249"/>
      <c r="AM30" s="249"/>
      <c r="AN30" s="249"/>
      <c r="AO30" s="249"/>
      <c r="AP30" s="249"/>
      <c r="AQ30" s="249"/>
      <c r="AR30" s="249"/>
      <c r="AS30" s="166" t="s">
        <v>30</v>
      </c>
      <c r="AT30" s="166"/>
      <c r="AU30" s="166"/>
      <c r="AV30" s="167"/>
    </row>
    <row r="31" spans="2:48" ht="33.75" customHeight="1">
      <c r="B31" s="199" t="s">
        <v>16</v>
      </c>
      <c r="C31" s="200"/>
      <c r="D31" s="200"/>
      <c r="E31" s="200"/>
      <c r="F31" s="200"/>
      <c r="G31" s="200"/>
      <c r="H31" s="200"/>
      <c r="I31" s="200"/>
      <c r="J31" s="200"/>
      <c r="K31" s="200"/>
      <c r="L31" s="200"/>
      <c r="M31" s="200"/>
      <c r="N31" s="201"/>
      <c r="O31" s="310" t="e">
        <f>IF(VLOOKUP($AY$2,Data,41,FALSE)=0,"-",VLOOKUP($AY$2,Data,41,FALSE))</f>
        <v>#REF!</v>
      </c>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c r="AP31" s="311"/>
      <c r="AQ31" s="311"/>
      <c r="AR31" s="311"/>
      <c r="AS31" s="311"/>
      <c r="AT31" s="311"/>
      <c r="AU31" s="311"/>
      <c r="AV31" s="312"/>
    </row>
    <row r="32" spans="2:48" ht="21.75" customHeight="1">
      <c r="B32" s="210" t="s">
        <v>8</v>
      </c>
      <c r="C32" s="211"/>
      <c r="D32" s="211"/>
      <c r="E32" s="211"/>
      <c r="F32" s="211"/>
      <c r="G32" s="211"/>
      <c r="H32" s="211"/>
      <c r="I32" s="211"/>
      <c r="J32" s="211"/>
      <c r="K32" s="211"/>
      <c r="L32" s="211"/>
      <c r="M32" s="211"/>
      <c r="N32" s="212"/>
      <c r="O32" s="310" t="e">
        <f>IF(VLOOKUP($AY$2,Data,42,FALSE)=0,"-",VLOOKUP($AY$2,Data,42,FALSE))</f>
        <v>#REF!</v>
      </c>
      <c r="P32" s="311"/>
      <c r="Q32" s="311"/>
      <c r="R32" s="311"/>
      <c r="S32" s="311"/>
      <c r="T32" s="311"/>
      <c r="U32" s="311"/>
      <c r="V32" s="311"/>
      <c r="W32" s="311"/>
      <c r="X32" s="311"/>
      <c r="Y32" s="311"/>
      <c r="Z32" s="311"/>
      <c r="AA32" s="311"/>
      <c r="AB32" s="311"/>
      <c r="AC32" s="311"/>
      <c r="AD32" s="311"/>
      <c r="AE32" s="311"/>
      <c r="AF32" s="311"/>
      <c r="AG32" s="311"/>
      <c r="AH32" s="311"/>
      <c r="AI32" s="311"/>
      <c r="AJ32" s="311"/>
      <c r="AK32" s="311"/>
      <c r="AL32" s="311"/>
      <c r="AM32" s="311"/>
      <c r="AN32" s="311"/>
      <c r="AO32" s="311"/>
      <c r="AP32" s="311"/>
      <c r="AQ32" s="311"/>
      <c r="AR32" s="311"/>
      <c r="AS32" s="311"/>
      <c r="AT32" s="311"/>
      <c r="AU32" s="311"/>
      <c r="AV32" s="312"/>
    </row>
    <row r="33" spans="2:48" ht="18.600000000000001" customHeight="1">
      <c r="B33" s="176" t="s">
        <v>2</v>
      </c>
      <c r="C33" s="202"/>
      <c r="D33" s="202"/>
      <c r="E33" s="202"/>
      <c r="F33" s="202"/>
      <c r="G33" s="202"/>
      <c r="H33" s="202"/>
      <c r="I33" s="202"/>
      <c r="J33" s="202"/>
      <c r="K33" s="202"/>
      <c r="L33" s="202"/>
      <c r="M33" s="202"/>
      <c r="N33" s="203"/>
      <c r="O33" s="182" t="s">
        <v>27</v>
      </c>
      <c r="P33" s="183"/>
      <c r="Q33" s="183"/>
      <c r="R33" s="183"/>
      <c r="S33" s="183"/>
      <c r="T33" s="183"/>
      <c r="U33" s="183"/>
      <c r="V33" s="184"/>
      <c r="W33" s="319" t="e">
        <f>VLOOKUP($AY$2,Data,43,FALSE)</f>
        <v>#REF!</v>
      </c>
      <c r="X33" s="320"/>
      <c r="Y33" s="320"/>
      <c r="Z33" s="320"/>
      <c r="AA33" s="320"/>
      <c r="AB33" s="320"/>
      <c r="AC33" s="320"/>
      <c r="AD33" s="320"/>
      <c r="AE33" s="321"/>
      <c r="AF33" s="185" t="s">
        <v>28</v>
      </c>
      <c r="AG33" s="183"/>
      <c r="AH33" s="183"/>
      <c r="AI33" s="183"/>
      <c r="AJ33" s="183"/>
      <c r="AK33" s="183"/>
      <c r="AL33" s="183"/>
      <c r="AM33" s="184"/>
      <c r="AN33" s="319" t="e">
        <f>VLOOKUP($AY$2,Data,44,FALSE)</f>
        <v>#REF!</v>
      </c>
      <c r="AO33" s="320"/>
      <c r="AP33" s="320"/>
      <c r="AQ33" s="320"/>
      <c r="AR33" s="320"/>
      <c r="AS33" s="320"/>
      <c r="AT33" s="320"/>
      <c r="AU33" s="320"/>
      <c r="AV33" s="322"/>
    </row>
    <row r="34" spans="2:48" ht="18.600000000000001" customHeight="1">
      <c r="B34" s="204"/>
      <c r="C34" s="205"/>
      <c r="D34" s="205"/>
      <c r="E34" s="205"/>
      <c r="F34" s="205"/>
      <c r="G34" s="205"/>
      <c r="H34" s="205"/>
      <c r="I34" s="205"/>
      <c r="J34" s="205"/>
      <c r="K34" s="205"/>
      <c r="L34" s="205"/>
      <c r="M34" s="205"/>
      <c r="N34" s="206"/>
      <c r="O34" s="186" t="s">
        <v>0</v>
      </c>
      <c r="P34" s="187"/>
      <c r="Q34" s="187"/>
      <c r="R34" s="187"/>
      <c r="S34" s="187"/>
      <c r="T34" s="187"/>
      <c r="U34" s="187"/>
      <c r="V34" s="188"/>
      <c r="W34" s="313" t="e">
        <f>VLOOKUP($AY$2,Data,45,FALSE)</f>
        <v>#REF!</v>
      </c>
      <c r="X34" s="314"/>
      <c r="Y34" s="314"/>
      <c r="Z34" s="314"/>
      <c r="AA34" s="314"/>
      <c r="AB34" s="314"/>
      <c r="AC34" s="314"/>
      <c r="AD34" s="314"/>
      <c r="AE34" s="314"/>
      <c r="AF34" s="314"/>
      <c r="AG34" s="314"/>
      <c r="AH34" s="314"/>
      <c r="AI34" s="314"/>
      <c r="AJ34" s="314"/>
      <c r="AK34" s="314"/>
      <c r="AL34" s="314"/>
      <c r="AM34" s="314"/>
      <c r="AN34" s="314"/>
      <c r="AO34" s="314"/>
      <c r="AP34" s="314"/>
      <c r="AQ34" s="314"/>
      <c r="AR34" s="314"/>
      <c r="AS34" s="314"/>
      <c r="AT34" s="314"/>
      <c r="AU34" s="314"/>
      <c r="AV34" s="315"/>
    </row>
    <row r="35" spans="2:48" ht="18.600000000000001" customHeight="1">
      <c r="B35" s="176" t="s">
        <v>3</v>
      </c>
      <c r="C35" s="177"/>
      <c r="D35" s="177"/>
      <c r="E35" s="177"/>
      <c r="F35" s="177"/>
      <c r="G35" s="177"/>
      <c r="H35" s="177"/>
      <c r="I35" s="177"/>
      <c r="J35" s="177"/>
      <c r="K35" s="177"/>
      <c r="L35" s="177"/>
      <c r="M35" s="177"/>
      <c r="N35" s="178"/>
      <c r="O35" s="182" t="s">
        <v>27</v>
      </c>
      <c r="P35" s="183"/>
      <c r="Q35" s="183"/>
      <c r="R35" s="183"/>
      <c r="S35" s="183"/>
      <c r="T35" s="183"/>
      <c r="U35" s="183"/>
      <c r="V35" s="184"/>
      <c r="W35" s="319" t="e">
        <f>VLOOKUP($AY$2,Data,46,FALSE)</f>
        <v>#REF!</v>
      </c>
      <c r="X35" s="320"/>
      <c r="Y35" s="320"/>
      <c r="Z35" s="320"/>
      <c r="AA35" s="320"/>
      <c r="AB35" s="320"/>
      <c r="AC35" s="320"/>
      <c r="AD35" s="320"/>
      <c r="AE35" s="321"/>
      <c r="AF35" s="185" t="s">
        <v>28</v>
      </c>
      <c r="AG35" s="183"/>
      <c r="AH35" s="183"/>
      <c r="AI35" s="183"/>
      <c r="AJ35" s="183"/>
      <c r="AK35" s="183"/>
      <c r="AL35" s="183"/>
      <c r="AM35" s="184"/>
      <c r="AN35" s="319" t="e">
        <f>VLOOKUP($AY$2,Data,47,FALSE)</f>
        <v>#REF!</v>
      </c>
      <c r="AO35" s="320"/>
      <c r="AP35" s="320"/>
      <c r="AQ35" s="320"/>
      <c r="AR35" s="320"/>
      <c r="AS35" s="320"/>
      <c r="AT35" s="320"/>
      <c r="AU35" s="320"/>
      <c r="AV35" s="322"/>
    </row>
    <row r="36" spans="2:48" ht="18.600000000000001" customHeight="1">
      <c r="B36" s="179"/>
      <c r="C36" s="180"/>
      <c r="D36" s="180"/>
      <c r="E36" s="180"/>
      <c r="F36" s="180"/>
      <c r="G36" s="180"/>
      <c r="H36" s="180"/>
      <c r="I36" s="180"/>
      <c r="J36" s="180"/>
      <c r="K36" s="180"/>
      <c r="L36" s="180"/>
      <c r="M36" s="180"/>
      <c r="N36" s="181"/>
      <c r="O36" s="186" t="s">
        <v>0</v>
      </c>
      <c r="P36" s="187"/>
      <c r="Q36" s="187"/>
      <c r="R36" s="187"/>
      <c r="S36" s="187"/>
      <c r="T36" s="187"/>
      <c r="U36" s="187"/>
      <c r="V36" s="188"/>
      <c r="W36" s="313" t="e">
        <f>VLOOKUP($AY$2,Data,48,FALSE)</f>
        <v>#REF!</v>
      </c>
      <c r="X36" s="314"/>
      <c r="Y36" s="314"/>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5"/>
    </row>
    <row r="37" spans="2:48" ht="18.600000000000001" customHeight="1">
      <c r="B37" s="192" t="s">
        <v>1</v>
      </c>
      <c r="C37" s="177"/>
      <c r="D37" s="177"/>
      <c r="E37" s="177"/>
      <c r="F37" s="177"/>
      <c r="G37" s="177"/>
      <c r="H37" s="177"/>
      <c r="I37" s="177"/>
      <c r="J37" s="177"/>
      <c r="K37" s="177"/>
      <c r="L37" s="177"/>
      <c r="M37" s="177"/>
      <c r="N37" s="178"/>
      <c r="O37" s="316" t="e">
        <f>VLOOKUP($AY$2,Data,49,FALSE)</f>
        <v>#REF!</v>
      </c>
      <c r="P37" s="317"/>
      <c r="Q37" s="317"/>
      <c r="R37" s="317"/>
      <c r="S37" s="317"/>
      <c r="T37" s="317"/>
      <c r="U37" s="317"/>
      <c r="V37" s="317"/>
      <c r="W37" s="317"/>
      <c r="X37" s="317"/>
      <c r="Y37" s="317"/>
      <c r="Z37" s="317"/>
      <c r="AA37" s="317"/>
      <c r="AB37" s="317"/>
      <c r="AC37" s="317"/>
      <c r="AD37" s="317"/>
      <c r="AE37" s="317"/>
      <c r="AF37" s="317"/>
      <c r="AG37" s="317"/>
      <c r="AH37" s="317"/>
      <c r="AI37" s="317"/>
      <c r="AJ37" s="317"/>
      <c r="AK37" s="317"/>
      <c r="AL37" s="317"/>
      <c r="AM37" s="317"/>
      <c r="AN37" s="317"/>
      <c r="AO37" s="317"/>
      <c r="AP37" s="317"/>
      <c r="AQ37" s="317"/>
      <c r="AR37" s="317"/>
      <c r="AS37" s="317"/>
      <c r="AT37" s="317"/>
      <c r="AU37" s="317"/>
      <c r="AV37" s="318"/>
    </row>
    <row r="38" spans="2:48" ht="18.600000000000001" customHeight="1">
      <c r="B38" s="193"/>
      <c r="C38" s="194"/>
      <c r="D38" s="194"/>
      <c r="E38" s="194"/>
      <c r="F38" s="194"/>
      <c r="G38" s="194"/>
      <c r="H38" s="194"/>
      <c r="I38" s="194"/>
      <c r="J38" s="194"/>
      <c r="K38" s="194"/>
      <c r="L38" s="194"/>
      <c r="M38" s="194"/>
      <c r="N38" s="195"/>
      <c r="O38" s="160"/>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2"/>
    </row>
    <row r="39" spans="2:48" ht="18.600000000000001" customHeight="1">
      <c r="B39" s="193"/>
      <c r="C39" s="194"/>
      <c r="D39" s="194"/>
      <c r="E39" s="194"/>
      <c r="F39" s="194"/>
      <c r="G39" s="194"/>
      <c r="H39" s="194"/>
      <c r="I39" s="194"/>
      <c r="J39" s="194"/>
      <c r="K39" s="194"/>
      <c r="L39" s="194"/>
      <c r="M39" s="194"/>
      <c r="N39" s="195"/>
      <c r="O39" s="163"/>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5"/>
    </row>
    <row r="40" spans="2:48" ht="18.600000000000001" customHeight="1">
      <c r="B40" s="193"/>
      <c r="C40" s="194"/>
      <c r="D40" s="194"/>
      <c r="E40" s="194"/>
      <c r="F40" s="194"/>
      <c r="G40" s="194"/>
      <c r="H40" s="194"/>
      <c r="I40" s="194"/>
      <c r="J40" s="194"/>
      <c r="K40" s="194"/>
      <c r="L40" s="194"/>
      <c r="M40" s="194"/>
      <c r="N40" s="195"/>
      <c r="O40" s="163"/>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5"/>
    </row>
    <row r="41" spans="2:48" ht="18.600000000000001" customHeight="1">
      <c r="B41" s="193"/>
      <c r="C41" s="194"/>
      <c r="D41" s="194"/>
      <c r="E41" s="194"/>
      <c r="F41" s="194"/>
      <c r="G41" s="194"/>
      <c r="H41" s="194"/>
      <c r="I41" s="194"/>
      <c r="J41" s="194"/>
      <c r="K41" s="194"/>
      <c r="L41" s="194"/>
      <c r="M41" s="194"/>
      <c r="N41" s="195"/>
      <c r="O41" s="171"/>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3"/>
    </row>
    <row r="42" spans="2:48" ht="18.600000000000001" customHeight="1">
      <c r="B42" s="174" t="s">
        <v>20</v>
      </c>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row>
    <row r="43" spans="2:48" ht="18.600000000000001" customHeight="1">
      <c r="B43" s="175" t="s">
        <v>48</v>
      </c>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row>
  </sheetData>
  <mergeCells count="154">
    <mergeCell ref="O22:R22"/>
    <mergeCell ref="S22:AA22"/>
    <mergeCell ref="AB21:AE21"/>
    <mergeCell ref="AJ23:AR23"/>
    <mergeCell ref="B2:AV2"/>
    <mergeCell ref="AS18:AV18"/>
    <mergeCell ref="AS19:AV19"/>
    <mergeCell ref="AS20:AV20"/>
    <mergeCell ref="O21:R21"/>
    <mergeCell ref="O9:AV10"/>
    <mergeCell ref="AS17:AV17"/>
    <mergeCell ref="O15:R15"/>
    <mergeCell ref="B11:N12"/>
    <mergeCell ref="O11:AV12"/>
    <mergeCell ref="B4:N5"/>
    <mergeCell ref="AS16:AV16"/>
    <mergeCell ref="O4:AV5"/>
    <mergeCell ref="H20:N20"/>
    <mergeCell ref="H21:N21"/>
    <mergeCell ref="S16:AA16"/>
    <mergeCell ref="S18:AA18"/>
    <mergeCell ref="S19:AA19"/>
    <mergeCell ref="H17:N17"/>
    <mergeCell ref="B7:N8"/>
    <mergeCell ref="O7:AV8"/>
    <mergeCell ref="AS21:AV21"/>
    <mergeCell ref="AJ21:AR21"/>
    <mergeCell ref="AF21:AI21"/>
    <mergeCell ref="O13:AV14"/>
    <mergeCell ref="AB15:AE15"/>
    <mergeCell ref="H15:N15"/>
    <mergeCell ref="AS15:AV15"/>
    <mergeCell ref="AS24:AV24"/>
    <mergeCell ref="AF24:AI24"/>
    <mergeCell ref="AF25:AI25"/>
    <mergeCell ref="AF26:AI26"/>
    <mergeCell ref="AJ22:AR22"/>
    <mergeCell ref="AS23:AV23"/>
    <mergeCell ref="AF22:AI22"/>
    <mergeCell ref="AF23:AI23"/>
    <mergeCell ref="AS22:AV22"/>
    <mergeCell ref="AJ24:AR24"/>
    <mergeCell ref="AJ25:AR25"/>
    <mergeCell ref="AS26:AV26"/>
    <mergeCell ref="AS25:AV25"/>
    <mergeCell ref="AB25:AE25"/>
    <mergeCell ref="S27:AA27"/>
    <mergeCell ref="AB24:AE24"/>
    <mergeCell ref="S29:AA29"/>
    <mergeCell ref="AB26:AE26"/>
    <mergeCell ref="S30:AA30"/>
    <mergeCell ref="AJ26:AR26"/>
    <mergeCell ref="AF29:AI29"/>
    <mergeCell ref="S15:AA15"/>
    <mergeCell ref="AJ15:AR15"/>
    <mergeCell ref="AB23:AE23"/>
    <mergeCell ref="AB22:AE22"/>
    <mergeCell ref="AF18:AI18"/>
    <mergeCell ref="AJ18:AR18"/>
    <mergeCell ref="AF19:AI19"/>
    <mergeCell ref="AJ20:AR20"/>
    <mergeCell ref="AJ19:AR19"/>
    <mergeCell ref="AF20:AI20"/>
    <mergeCell ref="AF15:AI15"/>
    <mergeCell ref="AF16:AI16"/>
    <mergeCell ref="AF17:AI17"/>
    <mergeCell ref="S20:AA20"/>
    <mergeCell ref="S21:AA21"/>
    <mergeCell ref="AJ16:AR16"/>
    <mergeCell ref="B43:AV43"/>
    <mergeCell ref="W34:AV34"/>
    <mergeCell ref="B33:N34"/>
    <mergeCell ref="B42:AV42"/>
    <mergeCell ref="B35:N36"/>
    <mergeCell ref="W36:AV36"/>
    <mergeCell ref="O37:AV37"/>
    <mergeCell ref="O38:AV38"/>
    <mergeCell ref="O34:V34"/>
    <mergeCell ref="O35:V35"/>
    <mergeCell ref="AF33:AM33"/>
    <mergeCell ref="AF35:AM35"/>
    <mergeCell ref="O39:AV39"/>
    <mergeCell ref="O36:V36"/>
    <mergeCell ref="O33:V33"/>
    <mergeCell ref="W33:AE33"/>
    <mergeCell ref="AN33:AV33"/>
    <mergeCell ref="W35:AE35"/>
    <mergeCell ref="AN35:AV35"/>
    <mergeCell ref="O41:AV41"/>
    <mergeCell ref="B37:N41"/>
    <mergeCell ref="O40:AV40"/>
    <mergeCell ref="B32:N32"/>
    <mergeCell ref="O32:AV32"/>
    <mergeCell ref="AB30:AE30"/>
    <mergeCell ref="AJ29:AR29"/>
    <mergeCell ref="AF30:AI30"/>
    <mergeCell ref="AJ30:AR30"/>
    <mergeCell ref="B31:N31"/>
    <mergeCell ref="B29:N29"/>
    <mergeCell ref="AS29:AV29"/>
    <mergeCell ref="AB29:AE29"/>
    <mergeCell ref="B30:N30"/>
    <mergeCell ref="AS30:AV30"/>
    <mergeCell ref="O31:AV31"/>
    <mergeCell ref="O29:R29"/>
    <mergeCell ref="O30:R30"/>
    <mergeCell ref="AS27:AV27"/>
    <mergeCell ref="AB28:AE28"/>
    <mergeCell ref="S28:AA28"/>
    <mergeCell ref="AJ28:AR28"/>
    <mergeCell ref="AF28:AI28"/>
    <mergeCell ref="AF27:AI27"/>
    <mergeCell ref="B6:N6"/>
    <mergeCell ref="H19:N19"/>
    <mergeCell ref="H18:N18"/>
    <mergeCell ref="B9:N10"/>
    <mergeCell ref="B13:N14"/>
    <mergeCell ref="H16:N16"/>
    <mergeCell ref="B15:G20"/>
    <mergeCell ref="O19:R19"/>
    <mergeCell ref="AB17:AE17"/>
    <mergeCell ref="O16:R16"/>
    <mergeCell ref="O17:R17"/>
    <mergeCell ref="AB18:AE18"/>
    <mergeCell ref="T17:Z17"/>
    <mergeCell ref="AB19:AE19"/>
    <mergeCell ref="O20:R20"/>
    <mergeCell ref="AB20:AE20"/>
    <mergeCell ref="O6:AV6"/>
    <mergeCell ref="AK17:AQ17"/>
    <mergeCell ref="AS28:AV28"/>
    <mergeCell ref="O18:R18"/>
    <mergeCell ref="AB16:AE16"/>
    <mergeCell ref="B21:G23"/>
    <mergeCell ref="O23:R23"/>
    <mergeCell ref="S23:AA23"/>
    <mergeCell ref="O26:R26"/>
    <mergeCell ref="S26:AA26"/>
    <mergeCell ref="H23:N23"/>
    <mergeCell ref="H26:N26"/>
    <mergeCell ref="S24:AA24"/>
    <mergeCell ref="H22:N22"/>
    <mergeCell ref="H24:N24"/>
    <mergeCell ref="H25:N25"/>
    <mergeCell ref="B27:N27"/>
    <mergeCell ref="B24:G26"/>
    <mergeCell ref="B28:N28"/>
    <mergeCell ref="O24:R24"/>
    <mergeCell ref="O25:R25"/>
    <mergeCell ref="O27:R27"/>
    <mergeCell ref="AJ27:AR27"/>
    <mergeCell ref="O28:R28"/>
    <mergeCell ref="AB27:AE27"/>
    <mergeCell ref="S25:AA25"/>
  </mergeCells>
  <phoneticPr fontId="2"/>
  <printOptions horizontalCentered="1"/>
  <pageMargins left="0.39370078740157483" right="0.39370078740157483" top="0.41" bottom="0.26" header="0.35" footer="0.24"/>
  <pageSetup paperSize="9" scale="98"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Y43"/>
  <sheetViews>
    <sheetView view="pageBreakPreview" zoomScale="75" zoomScaleNormal="100" workbookViewId="0">
      <selection activeCell="B7" sqref="B7:N8"/>
    </sheetView>
  </sheetViews>
  <sheetFormatPr defaultRowHeight="18.600000000000001" customHeight="1"/>
  <cols>
    <col min="1" max="1" width="2.125" style="1" customWidth="1"/>
    <col min="2" max="14" width="2.375" style="1" customWidth="1"/>
    <col min="15" max="47" width="2" style="1" customWidth="1"/>
    <col min="48" max="48" width="1.875" style="1" customWidth="1"/>
    <col min="49" max="49" width="2.125" style="1" customWidth="1"/>
    <col min="50" max="50" width="13.25" style="1" customWidth="1"/>
    <col min="51" max="51" width="2.75" style="1" customWidth="1"/>
    <col min="52" max="61" width="2.125" style="1" customWidth="1"/>
    <col min="62" max="16384" width="9" style="1"/>
  </cols>
  <sheetData>
    <row r="1" spans="2:51" ht="36.75" customHeight="1"/>
    <row r="2" spans="2:51" ht="18.600000000000001" customHeight="1">
      <c r="B2" s="289" t="s">
        <v>25</v>
      </c>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X2" s="11" t="s">
        <v>43</v>
      </c>
      <c r="AY2" s="12">
        <v>23</v>
      </c>
    </row>
    <row r="3" spans="2:51" ht="9.75" customHeight="1">
      <c r="AS3" s="3"/>
      <c r="AT3" s="3"/>
      <c r="AU3" s="3"/>
      <c r="AV3" s="2"/>
    </row>
    <row r="4" spans="2:51" ht="15.75" customHeight="1">
      <c r="B4" s="291" t="s">
        <v>110</v>
      </c>
      <c r="C4" s="292"/>
      <c r="D4" s="292"/>
      <c r="E4" s="292"/>
      <c r="F4" s="292"/>
      <c r="G4" s="292"/>
      <c r="H4" s="292"/>
      <c r="I4" s="292"/>
      <c r="J4" s="292"/>
      <c r="K4" s="292"/>
      <c r="L4" s="292"/>
      <c r="M4" s="292"/>
      <c r="N4" s="293"/>
      <c r="O4" s="291" t="e">
        <f>VLOOKUP($AY$2,Data,3,FALSE)</f>
        <v>#REF!</v>
      </c>
      <c r="P4" s="292"/>
      <c r="Q4" s="29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3"/>
    </row>
    <row r="5" spans="2:51" ht="15.75" customHeight="1">
      <c r="B5" s="294"/>
      <c r="C5" s="295"/>
      <c r="D5" s="295"/>
      <c r="E5" s="295"/>
      <c r="F5" s="295"/>
      <c r="G5" s="295"/>
      <c r="H5" s="295"/>
      <c r="I5" s="295"/>
      <c r="J5" s="295"/>
      <c r="K5" s="295"/>
      <c r="L5" s="295"/>
      <c r="M5" s="295"/>
      <c r="N5" s="296"/>
      <c r="O5" s="294"/>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6"/>
    </row>
    <row r="6" spans="2:51" ht="23.25" customHeight="1">
      <c r="B6" s="303" t="s">
        <v>23</v>
      </c>
      <c r="C6" s="304"/>
      <c r="D6" s="304"/>
      <c r="E6" s="304"/>
      <c r="F6" s="304"/>
      <c r="G6" s="304"/>
      <c r="H6" s="304"/>
      <c r="I6" s="304"/>
      <c r="J6" s="304"/>
      <c r="K6" s="304"/>
      <c r="L6" s="304"/>
      <c r="M6" s="304"/>
      <c r="N6" s="305"/>
      <c r="O6" s="307" t="e">
        <f>VLOOKUP($AY$2,Data,4,FALSE)</f>
        <v>#REF!</v>
      </c>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8"/>
      <c r="AS6" s="308"/>
      <c r="AT6" s="308"/>
      <c r="AU6" s="308"/>
      <c r="AV6" s="309"/>
    </row>
    <row r="7" spans="2:51" ht="18.600000000000001" customHeight="1">
      <c r="B7" s="176" t="s">
        <v>26</v>
      </c>
      <c r="C7" s="177"/>
      <c r="D7" s="177"/>
      <c r="E7" s="177"/>
      <c r="F7" s="177"/>
      <c r="G7" s="177"/>
      <c r="H7" s="177"/>
      <c r="I7" s="177"/>
      <c r="J7" s="177"/>
      <c r="K7" s="177"/>
      <c r="L7" s="177"/>
      <c r="M7" s="177"/>
      <c r="N7" s="178"/>
      <c r="O7" s="291" t="e">
        <f>VLOOKUP($AY$2,Data,5,FALSE)&amp;VLOOKUP($AY$2,Data,6,FALSE)</f>
        <v>#REF!</v>
      </c>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3"/>
    </row>
    <row r="8" spans="2:51" ht="18.600000000000001" customHeight="1">
      <c r="B8" s="179"/>
      <c r="C8" s="180"/>
      <c r="D8" s="180"/>
      <c r="E8" s="180"/>
      <c r="F8" s="180"/>
      <c r="G8" s="180"/>
      <c r="H8" s="180"/>
      <c r="I8" s="180"/>
      <c r="J8" s="180"/>
      <c r="K8" s="180"/>
      <c r="L8" s="180"/>
      <c r="M8" s="180"/>
      <c r="N8" s="181"/>
      <c r="O8" s="294"/>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6"/>
    </row>
    <row r="9" spans="2:51" ht="17.25" customHeight="1">
      <c r="B9" s="176" t="s">
        <v>24</v>
      </c>
      <c r="C9" s="177"/>
      <c r="D9" s="177"/>
      <c r="E9" s="177"/>
      <c r="F9" s="177"/>
      <c r="G9" s="177"/>
      <c r="H9" s="177"/>
      <c r="I9" s="177"/>
      <c r="J9" s="177"/>
      <c r="K9" s="177"/>
      <c r="L9" s="177"/>
      <c r="M9" s="177"/>
      <c r="N9" s="178"/>
      <c r="O9" s="291" t="e">
        <f>VLOOKUP($AY$2,Data,7,FALSE)</f>
        <v>#REF!</v>
      </c>
      <c r="P9" s="292"/>
      <c r="Q9" s="292"/>
      <c r="R9" s="292"/>
      <c r="S9" s="292"/>
      <c r="T9" s="292"/>
      <c r="U9" s="292"/>
      <c r="V9" s="292"/>
      <c r="W9" s="292"/>
      <c r="X9" s="292"/>
      <c r="Y9" s="292"/>
      <c r="Z9" s="292"/>
      <c r="AA9" s="292"/>
      <c r="AB9" s="292"/>
      <c r="AC9" s="292"/>
      <c r="AD9" s="292"/>
      <c r="AE9" s="292"/>
      <c r="AF9" s="292"/>
      <c r="AG9" s="292"/>
      <c r="AH9" s="292"/>
      <c r="AI9" s="292"/>
      <c r="AJ9" s="292"/>
      <c r="AK9" s="292"/>
      <c r="AL9" s="292"/>
      <c r="AM9" s="292"/>
      <c r="AN9" s="292"/>
      <c r="AO9" s="292"/>
      <c r="AP9" s="292"/>
      <c r="AQ9" s="292"/>
      <c r="AR9" s="292"/>
      <c r="AS9" s="292"/>
      <c r="AT9" s="292"/>
      <c r="AU9" s="292"/>
      <c r="AV9" s="293"/>
    </row>
    <row r="10" spans="2:51" ht="17.25" customHeight="1">
      <c r="B10" s="179"/>
      <c r="C10" s="180"/>
      <c r="D10" s="180"/>
      <c r="E10" s="180"/>
      <c r="F10" s="180"/>
      <c r="G10" s="180"/>
      <c r="H10" s="180"/>
      <c r="I10" s="180"/>
      <c r="J10" s="180"/>
      <c r="K10" s="180"/>
      <c r="L10" s="180"/>
      <c r="M10" s="180"/>
      <c r="N10" s="181"/>
      <c r="O10" s="294"/>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6"/>
    </row>
    <row r="11" spans="2:51" ht="15.75" customHeight="1">
      <c r="B11" s="192" t="s">
        <v>111</v>
      </c>
      <c r="C11" s="177"/>
      <c r="D11" s="177"/>
      <c r="E11" s="177"/>
      <c r="F11" s="177"/>
      <c r="G11" s="177"/>
      <c r="H11" s="177"/>
      <c r="I11" s="177"/>
      <c r="J11" s="177"/>
      <c r="K11" s="177"/>
      <c r="L11" s="177"/>
      <c r="M11" s="177"/>
      <c r="N11" s="178"/>
      <c r="O11" s="323" t="e">
        <f>VLOOKUP($AY$2,Data,8,FALSE)</f>
        <v>#REF!</v>
      </c>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5"/>
    </row>
    <row r="12" spans="2:51" ht="15.75" customHeight="1">
      <c r="B12" s="179"/>
      <c r="C12" s="180"/>
      <c r="D12" s="180"/>
      <c r="E12" s="180"/>
      <c r="F12" s="180"/>
      <c r="G12" s="180"/>
      <c r="H12" s="180"/>
      <c r="I12" s="180"/>
      <c r="J12" s="180"/>
      <c r="K12" s="180"/>
      <c r="L12" s="180"/>
      <c r="M12" s="180"/>
      <c r="N12" s="181"/>
      <c r="O12" s="326"/>
      <c r="P12" s="327"/>
      <c r="Q12" s="327"/>
      <c r="R12" s="327"/>
      <c r="S12" s="327"/>
      <c r="T12" s="327"/>
      <c r="U12" s="327"/>
      <c r="V12" s="327"/>
      <c r="W12" s="327"/>
      <c r="X12" s="327"/>
      <c r="Y12" s="327"/>
      <c r="Z12" s="327"/>
      <c r="AA12" s="327"/>
      <c r="AB12" s="327"/>
      <c r="AC12" s="327"/>
      <c r="AD12" s="327"/>
      <c r="AE12" s="327"/>
      <c r="AF12" s="327"/>
      <c r="AG12" s="327"/>
      <c r="AH12" s="327"/>
      <c r="AI12" s="327"/>
      <c r="AJ12" s="327"/>
      <c r="AK12" s="327"/>
      <c r="AL12" s="327"/>
      <c r="AM12" s="327"/>
      <c r="AN12" s="327"/>
      <c r="AO12" s="327"/>
      <c r="AP12" s="327"/>
      <c r="AQ12" s="327"/>
      <c r="AR12" s="327"/>
      <c r="AS12" s="327"/>
      <c r="AT12" s="327"/>
      <c r="AU12" s="327"/>
      <c r="AV12" s="328"/>
    </row>
    <row r="13" spans="2:51" ht="18.600000000000001" customHeight="1">
      <c r="B13" s="266" t="s">
        <v>114</v>
      </c>
      <c r="C13" s="267"/>
      <c r="D13" s="267"/>
      <c r="E13" s="267"/>
      <c r="F13" s="267"/>
      <c r="G13" s="267"/>
      <c r="H13" s="267"/>
      <c r="I13" s="267"/>
      <c r="J13" s="267"/>
      <c r="K13" s="267"/>
      <c r="L13" s="267"/>
      <c r="M13" s="267"/>
      <c r="N13" s="268"/>
      <c r="O13" s="272" t="e">
        <f>VLOOKUP($AY$2,Data,2,FALSE)</f>
        <v>#REF!</v>
      </c>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4"/>
    </row>
    <row r="14" spans="2:51" ht="18.600000000000001" customHeight="1">
      <c r="B14" s="269"/>
      <c r="C14" s="270"/>
      <c r="D14" s="270"/>
      <c r="E14" s="270"/>
      <c r="F14" s="270"/>
      <c r="G14" s="270"/>
      <c r="H14" s="270"/>
      <c r="I14" s="270"/>
      <c r="J14" s="270"/>
      <c r="K14" s="270"/>
      <c r="L14" s="270"/>
      <c r="M14" s="270"/>
      <c r="N14" s="271"/>
      <c r="O14" s="275"/>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7"/>
    </row>
    <row r="15" spans="2:51" ht="24.75" customHeight="1">
      <c r="B15" s="176" t="s">
        <v>9</v>
      </c>
      <c r="C15" s="177"/>
      <c r="D15" s="177"/>
      <c r="E15" s="177"/>
      <c r="F15" s="177"/>
      <c r="G15" s="260"/>
      <c r="H15" s="237" t="s">
        <v>4</v>
      </c>
      <c r="I15" s="238"/>
      <c r="J15" s="238"/>
      <c r="K15" s="238"/>
      <c r="L15" s="238"/>
      <c r="M15" s="238"/>
      <c r="N15" s="239"/>
      <c r="O15" s="168" t="s">
        <v>12</v>
      </c>
      <c r="P15" s="169"/>
      <c r="Q15" s="169"/>
      <c r="R15" s="169"/>
      <c r="S15" s="281" t="e">
        <f>IF(VLOOKUP($AY$2,Data,10,FALSE)=0,"-",VLOOKUP($AY$2,Data,10,FALSE))</f>
        <v>#REF!</v>
      </c>
      <c r="T15" s="281"/>
      <c r="U15" s="281"/>
      <c r="V15" s="281"/>
      <c r="W15" s="281"/>
      <c r="X15" s="281"/>
      <c r="Y15" s="281"/>
      <c r="Z15" s="281"/>
      <c r="AA15" s="281"/>
      <c r="AB15" s="281"/>
      <c r="AC15" s="281"/>
      <c r="AD15" s="281"/>
      <c r="AE15" s="282"/>
      <c r="AF15" s="168" t="s">
        <v>13</v>
      </c>
      <c r="AG15" s="169"/>
      <c r="AH15" s="169"/>
      <c r="AI15" s="169"/>
      <c r="AJ15" s="281" t="e">
        <f>IF(VLOOKUP($AY$2,Data,9,FALSE)=0,"-",VLOOKUP($AY$2,Data,9,FALSE))</f>
        <v>#REF!</v>
      </c>
      <c r="AK15" s="281"/>
      <c r="AL15" s="281"/>
      <c r="AM15" s="281"/>
      <c r="AN15" s="281"/>
      <c r="AO15" s="281"/>
      <c r="AP15" s="281"/>
      <c r="AQ15" s="281"/>
      <c r="AR15" s="281"/>
      <c r="AS15" s="281"/>
      <c r="AT15" s="281"/>
      <c r="AU15" s="281"/>
      <c r="AV15" s="282"/>
    </row>
    <row r="16" spans="2:51" ht="24.75" customHeight="1">
      <c r="B16" s="193"/>
      <c r="C16" s="194"/>
      <c r="D16" s="194"/>
      <c r="E16" s="194"/>
      <c r="F16" s="194"/>
      <c r="G16" s="261"/>
      <c r="H16" s="229" t="s">
        <v>5</v>
      </c>
      <c r="I16" s="230"/>
      <c r="J16" s="230"/>
      <c r="K16" s="230"/>
      <c r="L16" s="230"/>
      <c r="M16" s="230"/>
      <c r="N16" s="231"/>
      <c r="O16" s="232" t="s">
        <v>12</v>
      </c>
      <c r="P16" s="233"/>
      <c r="Q16" s="233"/>
      <c r="R16" s="233"/>
      <c r="S16" s="234" t="e">
        <f>IF(VLOOKUP($AY$2,Data,16,FALSE)=0,"-",VLOOKUP($AY$2,Data,16,FALSE))</f>
        <v>#REF!</v>
      </c>
      <c r="T16" s="234"/>
      <c r="U16" s="234"/>
      <c r="V16" s="234"/>
      <c r="W16" s="234"/>
      <c r="X16" s="234"/>
      <c r="Y16" s="234"/>
      <c r="Z16" s="234"/>
      <c r="AA16" s="234"/>
      <c r="AB16" s="235" t="s">
        <v>29</v>
      </c>
      <c r="AC16" s="235"/>
      <c r="AD16" s="235"/>
      <c r="AE16" s="236"/>
      <c r="AF16" s="232" t="s">
        <v>13</v>
      </c>
      <c r="AG16" s="233"/>
      <c r="AH16" s="233"/>
      <c r="AI16" s="233"/>
      <c r="AJ16" s="234" t="e">
        <f>IF(VLOOKUP($AY$2,Data,11,FALSE)=0,"-",VLOOKUP($AY$2,Data,11,FALSE))</f>
        <v>#REF!</v>
      </c>
      <c r="AK16" s="234"/>
      <c r="AL16" s="234"/>
      <c r="AM16" s="234"/>
      <c r="AN16" s="234"/>
      <c r="AO16" s="234"/>
      <c r="AP16" s="234"/>
      <c r="AQ16" s="234"/>
      <c r="AR16" s="234"/>
      <c r="AS16" s="235" t="s">
        <v>30</v>
      </c>
      <c r="AT16" s="235"/>
      <c r="AU16" s="235"/>
      <c r="AV16" s="236"/>
    </row>
    <row r="17" spans="2:48" ht="24.75" customHeight="1">
      <c r="B17" s="193"/>
      <c r="C17" s="194"/>
      <c r="D17" s="194"/>
      <c r="E17" s="194"/>
      <c r="F17" s="194"/>
      <c r="G17" s="261"/>
      <c r="H17" s="278" t="s">
        <v>19</v>
      </c>
      <c r="I17" s="279"/>
      <c r="J17" s="279"/>
      <c r="K17" s="279"/>
      <c r="L17" s="279"/>
      <c r="M17" s="279"/>
      <c r="N17" s="280"/>
      <c r="O17" s="244" t="s">
        <v>12</v>
      </c>
      <c r="P17" s="245"/>
      <c r="Q17" s="245"/>
      <c r="R17" s="245"/>
      <c r="S17" s="13" t="s">
        <v>44</v>
      </c>
      <c r="T17" s="306" t="e">
        <f>IF(VLOOKUP($AY$2,Data,17,FALSE)=0,"-",VLOOKUP($AY$2,Data,17,FALSE))</f>
        <v>#REF!</v>
      </c>
      <c r="U17" s="306"/>
      <c r="V17" s="306"/>
      <c r="W17" s="306"/>
      <c r="X17" s="306"/>
      <c r="Y17" s="306"/>
      <c r="Z17" s="306"/>
      <c r="AA17" s="13" t="s">
        <v>45</v>
      </c>
      <c r="AB17" s="235" t="s">
        <v>29</v>
      </c>
      <c r="AC17" s="235"/>
      <c r="AD17" s="235"/>
      <c r="AE17" s="236"/>
      <c r="AF17" s="244" t="s">
        <v>13</v>
      </c>
      <c r="AG17" s="245"/>
      <c r="AH17" s="245"/>
      <c r="AI17" s="245"/>
      <c r="AJ17" s="13" t="s">
        <v>46</v>
      </c>
      <c r="AK17" s="306" t="e">
        <f>IF(VLOOKUP($AY$2,Data,12,FALSE)=0,"-",VLOOKUP($AY$2,Data,12,FALSE))</f>
        <v>#REF!</v>
      </c>
      <c r="AL17" s="306"/>
      <c r="AM17" s="306"/>
      <c r="AN17" s="306"/>
      <c r="AO17" s="306"/>
      <c r="AP17" s="306"/>
      <c r="AQ17" s="306"/>
      <c r="AR17" s="13" t="s">
        <v>47</v>
      </c>
      <c r="AS17" s="235" t="s">
        <v>30</v>
      </c>
      <c r="AT17" s="235"/>
      <c r="AU17" s="235"/>
      <c r="AV17" s="236"/>
    </row>
    <row r="18" spans="2:48" ht="24.75" customHeight="1">
      <c r="B18" s="193"/>
      <c r="C18" s="194"/>
      <c r="D18" s="194"/>
      <c r="E18" s="194"/>
      <c r="F18" s="194"/>
      <c r="G18" s="261"/>
      <c r="H18" s="257" t="s">
        <v>6</v>
      </c>
      <c r="I18" s="258"/>
      <c r="J18" s="258"/>
      <c r="K18" s="258"/>
      <c r="L18" s="258"/>
      <c r="M18" s="258"/>
      <c r="N18" s="259"/>
      <c r="O18" s="244" t="s">
        <v>12</v>
      </c>
      <c r="P18" s="245"/>
      <c r="Q18" s="245"/>
      <c r="R18" s="245"/>
      <c r="S18" s="306" t="e">
        <f>IF(VLOOKUP($AY$2,Data,18,FALSE)=0,"-",VLOOKUP($AY$2,Data,18,FALSE))</f>
        <v>#REF!</v>
      </c>
      <c r="T18" s="306"/>
      <c r="U18" s="306"/>
      <c r="V18" s="306"/>
      <c r="W18" s="306"/>
      <c r="X18" s="306"/>
      <c r="Y18" s="306"/>
      <c r="Z18" s="306"/>
      <c r="AA18" s="306"/>
      <c r="AB18" s="253"/>
      <c r="AC18" s="253"/>
      <c r="AD18" s="253"/>
      <c r="AE18" s="254"/>
      <c r="AF18" s="244" t="s">
        <v>13</v>
      </c>
      <c r="AG18" s="245"/>
      <c r="AH18" s="245"/>
      <c r="AI18" s="245"/>
      <c r="AJ18" s="306" t="e">
        <f>IF(VLOOKUP($AY$2,Data,13,FALSE)=0,"-",VLOOKUP($AY$2,Data,13,FALSE))</f>
        <v>#REF!</v>
      </c>
      <c r="AK18" s="306"/>
      <c r="AL18" s="306"/>
      <c r="AM18" s="306"/>
      <c r="AN18" s="306"/>
      <c r="AO18" s="306"/>
      <c r="AP18" s="306"/>
      <c r="AQ18" s="306"/>
      <c r="AR18" s="306"/>
      <c r="AS18" s="253"/>
      <c r="AT18" s="253"/>
      <c r="AU18" s="253"/>
      <c r="AV18" s="254"/>
    </row>
    <row r="19" spans="2:48" ht="24.75" customHeight="1">
      <c r="B19" s="193"/>
      <c r="C19" s="194"/>
      <c r="D19" s="194"/>
      <c r="E19" s="194"/>
      <c r="F19" s="194"/>
      <c r="G19" s="261"/>
      <c r="H19" s="257" t="s">
        <v>112</v>
      </c>
      <c r="I19" s="258"/>
      <c r="J19" s="258"/>
      <c r="K19" s="258"/>
      <c r="L19" s="258"/>
      <c r="M19" s="258"/>
      <c r="N19" s="259"/>
      <c r="O19" s="244" t="s">
        <v>12</v>
      </c>
      <c r="P19" s="245"/>
      <c r="Q19" s="245"/>
      <c r="R19" s="245"/>
      <c r="S19" s="306" t="e">
        <f>IF(VLOOKUP($AY$2,Data,19,FALSE)=0,"-",VLOOKUP($AY$2,Data,19,FALSE))</f>
        <v>#REF!</v>
      </c>
      <c r="T19" s="306"/>
      <c r="U19" s="306"/>
      <c r="V19" s="306"/>
      <c r="W19" s="306"/>
      <c r="X19" s="306"/>
      <c r="Y19" s="306"/>
      <c r="Z19" s="306"/>
      <c r="AA19" s="306"/>
      <c r="AB19" s="255" t="s">
        <v>31</v>
      </c>
      <c r="AC19" s="255"/>
      <c r="AD19" s="255"/>
      <c r="AE19" s="256"/>
      <c r="AF19" s="244" t="s">
        <v>13</v>
      </c>
      <c r="AG19" s="245"/>
      <c r="AH19" s="245"/>
      <c r="AI19" s="245"/>
      <c r="AJ19" s="306" t="e">
        <f>IF(VLOOKUP($AY$2,Data,14,FALSE)=0,"-",VLOOKUP($AY$2,Data,14,FALSE))</f>
        <v>#REF!</v>
      </c>
      <c r="AK19" s="306"/>
      <c r="AL19" s="306"/>
      <c r="AM19" s="306"/>
      <c r="AN19" s="306"/>
      <c r="AO19" s="306"/>
      <c r="AP19" s="306"/>
      <c r="AQ19" s="306"/>
      <c r="AR19" s="306"/>
      <c r="AS19" s="255" t="s">
        <v>32</v>
      </c>
      <c r="AT19" s="255"/>
      <c r="AU19" s="255"/>
      <c r="AV19" s="256"/>
    </row>
    <row r="20" spans="2:48" ht="24.75" customHeight="1">
      <c r="B20" s="179"/>
      <c r="C20" s="180"/>
      <c r="D20" s="180"/>
      <c r="E20" s="180"/>
      <c r="F20" s="180"/>
      <c r="G20" s="262"/>
      <c r="H20" s="219" t="s">
        <v>113</v>
      </c>
      <c r="I20" s="220"/>
      <c r="J20" s="220"/>
      <c r="K20" s="220"/>
      <c r="L20" s="220"/>
      <c r="M20" s="220"/>
      <c r="N20" s="221"/>
      <c r="O20" s="222" t="s">
        <v>12</v>
      </c>
      <c r="P20" s="223"/>
      <c r="Q20" s="223"/>
      <c r="R20" s="223"/>
      <c r="S20" s="240" t="e">
        <f>IF(VLOOKUP($AY$2,Data,20,FALSE)=0,"-",VLOOKUP($AY$2,Data,20,FALSE))</f>
        <v>#REF!</v>
      </c>
      <c r="T20" s="240"/>
      <c r="U20" s="240"/>
      <c r="V20" s="240"/>
      <c r="W20" s="240"/>
      <c r="X20" s="240"/>
      <c r="Y20" s="240"/>
      <c r="Z20" s="240"/>
      <c r="AA20" s="240"/>
      <c r="AB20" s="241" t="s">
        <v>31</v>
      </c>
      <c r="AC20" s="241"/>
      <c r="AD20" s="241"/>
      <c r="AE20" s="242"/>
      <c r="AF20" s="222" t="s">
        <v>13</v>
      </c>
      <c r="AG20" s="223"/>
      <c r="AH20" s="223"/>
      <c r="AI20" s="223"/>
      <c r="AJ20" s="240" t="e">
        <f>IF(VLOOKUP($AY$2,Data,15,FALSE)=0,"-",VLOOKUP($AY$2,Data,15,FALSE))</f>
        <v>#REF!</v>
      </c>
      <c r="AK20" s="240"/>
      <c r="AL20" s="240"/>
      <c r="AM20" s="240"/>
      <c r="AN20" s="240"/>
      <c r="AO20" s="240"/>
      <c r="AP20" s="240"/>
      <c r="AQ20" s="240"/>
      <c r="AR20" s="240"/>
      <c r="AS20" s="241" t="s">
        <v>32</v>
      </c>
      <c r="AT20" s="241"/>
      <c r="AU20" s="241"/>
      <c r="AV20" s="242"/>
    </row>
    <row r="21" spans="2:48" ht="24.75" customHeight="1">
      <c r="B21" s="176" t="s">
        <v>10</v>
      </c>
      <c r="C21" s="224"/>
      <c r="D21" s="224"/>
      <c r="E21" s="224"/>
      <c r="F21" s="224"/>
      <c r="G21" s="251"/>
      <c r="H21" s="237" t="s">
        <v>5</v>
      </c>
      <c r="I21" s="238"/>
      <c r="J21" s="238"/>
      <c r="K21" s="238"/>
      <c r="L21" s="238"/>
      <c r="M21" s="238"/>
      <c r="N21" s="239"/>
      <c r="O21" s="168" t="s">
        <v>12</v>
      </c>
      <c r="P21" s="169"/>
      <c r="Q21" s="169"/>
      <c r="R21" s="169"/>
      <c r="S21" s="249" t="e">
        <f>IF(VLOOKUP($AY$2,Data,24,FALSE)=0,"-",VLOOKUP($AY$2,Data,24,FALSE))</f>
        <v>#REF!</v>
      </c>
      <c r="T21" s="249"/>
      <c r="U21" s="249"/>
      <c r="V21" s="249"/>
      <c r="W21" s="249"/>
      <c r="X21" s="249"/>
      <c r="Y21" s="249"/>
      <c r="Z21" s="249"/>
      <c r="AA21" s="249"/>
      <c r="AB21" s="247" t="s">
        <v>29</v>
      </c>
      <c r="AC21" s="247"/>
      <c r="AD21" s="247"/>
      <c r="AE21" s="248"/>
      <c r="AF21" s="168" t="s">
        <v>13</v>
      </c>
      <c r="AG21" s="169"/>
      <c r="AH21" s="169"/>
      <c r="AI21" s="169"/>
      <c r="AJ21" s="249" t="e">
        <f>IF(VLOOKUP($AY$2,Data,21,FALSE)=0,"-",VLOOKUP($AY$2,Data,21,FALSE))</f>
        <v>#REF!</v>
      </c>
      <c r="AK21" s="249"/>
      <c r="AL21" s="249"/>
      <c r="AM21" s="249"/>
      <c r="AN21" s="249"/>
      <c r="AO21" s="249"/>
      <c r="AP21" s="249"/>
      <c r="AQ21" s="249"/>
      <c r="AR21" s="249"/>
      <c r="AS21" s="247" t="s">
        <v>30</v>
      </c>
      <c r="AT21" s="247"/>
      <c r="AU21" s="247"/>
      <c r="AV21" s="248"/>
    </row>
    <row r="22" spans="2:48" ht="24.75" customHeight="1">
      <c r="B22" s="225"/>
      <c r="C22" s="226"/>
      <c r="D22" s="226"/>
      <c r="E22" s="226"/>
      <c r="F22" s="226"/>
      <c r="G22" s="252"/>
      <c r="H22" s="229" t="s">
        <v>112</v>
      </c>
      <c r="I22" s="230"/>
      <c r="J22" s="230"/>
      <c r="K22" s="230"/>
      <c r="L22" s="230"/>
      <c r="M22" s="230"/>
      <c r="N22" s="231"/>
      <c r="O22" s="232" t="s">
        <v>12</v>
      </c>
      <c r="P22" s="233"/>
      <c r="Q22" s="233"/>
      <c r="R22" s="233"/>
      <c r="S22" s="234" t="e">
        <f>IF(VLOOKUP($AY$2,Data,25,FALSE)=0,"-",VLOOKUP($AY$2,Data,25,FALSE))</f>
        <v>#REF!</v>
      </c>
      <c r="T22" s="234"/>
      <c r="U22" s="234"/>
      <c r="V22" s="234"/>
      <c r="W22" s="234"/>
      <c r="X22" s="234"/>
      <c r="Y22" s="234"/>
      <c r="Z22" s="234"/>
      <c r="AA22" s="234"/>
      <c r="AB22" s="235" t="s">
        <v>31</v>
      </c>
      <c r="AC22" s="235"/>
      <c r="AD22" s="235"/>
      <c r="AE22" s="236"/>
      <c r="AF22" s="232" t="s">
        <v>13</v>
      </c>
      <c r="AG22" s="233"/>
      <c r="AH22" s="233"/>
      <c r="AI22" s="233"/>
      <c r="AJ22" s="234" t="e">
        <f>IF(VLOOKUP($AY$2,Data,22,FALSE)=0,"-",VLOOKUP($AY$2,Data,22,FALSE))</f>
        <v>#REF!</v>
      </c>
      <c r="AK22" s="234"/>
      <c r="AL22" s="234"/>
      <c r="AM22" s="234"/>
      <c r="AN22" s="234"/>
      <c r="AO22" s="234"/>
      <c r="AP22" s="234"/>
      <c r="AQ22" s="234"/>
      <c r="AR22" s="234"/>
      <c r="AS22" s="235" t="s">
        <v>32</v>
      </c>
      <c r="AT22" s="235"/>
      <c r="AU22" s="235"/>
      <c r="AV22" s="236"/>
    </row>
    <row r="23" spans="2:48" ht="24.75" customHeight="1">
      <c r="B23" s="225"/>
      <c r="C23" s="226"/>
      <c r="D23" s="226"/>
      <c r="E23" s="226"/>
      <c r="F23" s="226"/>
      <c r="G23" s="252"/>
      <c r="H23" s="219" t="s">
        <v>113</v>
      </c>
      <c r="I23" s="220"/>
      <c r="J23" s="220"/>
      <c r="K23" s="220"/>
      <c r="L23" s="220"/>
      <c r="M23" s="220"/>
      <c r="N23" s="221"/>
      <c r="O23" s="222" t="s">
        <v>12</v>
      </c>
      <c r="P23" s="223"/>
      <c r="Q23" s="223"/>
      <c r="R23" s="223"/>
      <c r="S23" s="240" t="e">
        <f>IF(VLOOKUP($AY$2,Data,26,FALSE)=0,"-",VLOOKUP($AY$2,Data,26,FALSE))</f>
        <v>#REF!</v>
      </c>
      <c r="T23" s="240"/>
      <c r="U23" s="240"/>
      <c r="V23" s="240"/>
      <c r="W23" s="240"/>
      <c r="X23" s="240"/>
      <c r="Y23" s="240"/>
      <c r="Z23" s="240"/>
      <c r="AA23" s="240"/>
      <c r="AB23" s="241" t="s">
        <v>31</v>
      </c>
      <c r="AC23" s="241"/>
      <c r="AD23" s="241"/>
      <c r="AE23" s="242"/>
      <c r="AF23" s="222" t="s">
        <v>13</v>
      </c>
      <c r="AG23" s="223"/>
      <c r="AH23" s="223"/>
      <c r="AI23" s="223"/>
      <c r="AJ23" s="240" t="e">
        <f>IF(VLOOKUP($AY$2,Data,23,FALSE)=0,"-",VLOOKUP($AY$2,Data,23,FALSE))</f>
        <v>#REF!</v>
      </c>
      <c r="AK23" s="240"/>
      <c r="AL23" s="240"/>
      <c r="AM23" s="240"/>
      <c r="AN23" s="240"/>
      <c r="AO23" s="240"/>
      <c r="AP23" s="240"/>
      <c r="AQ23" s="240"/>
      <c r="AR23" s="240"/>
      <c r="AS23" s="241" t="s">
        <v>32</v>
      </c>
      <c r="AT23" s="241"/>
      <c r="AU23" s="241"/>
      <c r="AV23" s="242"/>
    </row>
    <row r="24" spans="2:48" ht="24.75" customHeight="1">
      <c r="B24" s="176" t="s">
        <v>11</v>
      </c>
      <c r="C24" s="224"/>
      <c r="D24" s="224"/>
      <c r="E24" s="224"/>
      <c r="F24" s="224"/>
      <c r="G24" s="224"/>
      <c r="H24" s="237" t="s">
        <v>5</v>
      </c>
      <c r="I24" s="238"/>
      <c r="J24" s="238"/>
      <c r="K24" s="238"/>
      <c r="L24" s="238"/>
      <c r="M24" s="238"/>
      <c r="N24" s="239"/>
      <c r="O24" s="168" t="s">
        <v>12</v>
      </c>
      <c r="P24" s="169"/>
      <c r="Q24" s="169"/>
      <c r="R24" s="169"/>
      <c r="S24" s="249" t="e">
        <f>IF(VLOOKUP($AY$2,Data,30,FALSE)=0,"-",VLOOKUP($AY$2,Data,30,FALSE))</f>
        <v>#REF!</v>
      </c>
      <c r="T24" s="249"/>
      <c r="U24" s="249"/>
      <c r="V24" s="249"/>
      <c r="W24" s="249"/>
      <c r="X24" s="249"/>
      <c r="Y24" s="249"/>
      <c r="Z24" s="249"/>
      <c r="AA24" s="249"/>
      <c r="AB24" s="247" t="s">
        <v>29</v>
      </c>
      <c r="AC24" s="247"/>
      <c r="AD24" s="247"/>
      <c r="AE24" s="248"/>
      <c r="AF24" s="168" t="s">
        <v>13</v>
      </c>
      <c r="AG24" s="169"/>
      <c r="AH24" s="169"/>
      <c r="AI24" s="169"/>
      <c r="AJ24" s="249" t="e">
        <f>IF(VLOOKUP($AY$2,Data,27,FALSE)=0,"-",VLOOKUP($AY$2,Data,27,FALSE))</f>
        <v>#REF!</v>
      </c>
      <c r="AK24" s="249"/>
      <c r="AL24" s="249"/>
      <c r="AM24" s="249"/>
      <c r="AN24" s="249"/>
      <c r="AO24" s="249"/>
      <c r="AP24" s="249"/>
      <c r="AQ24" s="249"/>
      <c r="AR24" s="249"/>
      <c r="AS24" s="247" t="s">
        <v>30</v>
      </c>
      <c r="AT24" s="247"/>
      <c r="AU24" s="247"/>
      <c r="AV24" s="248"/>
    </row>
    <row r="25" spans="2:48" ht="24.75" customHeight="1">
      <c r="B25" s="225"/>
      <c r="C25" s="226"/>
      <c r="D25" s="226"/>
      <c r="E25" s="226"/>
      <c r="F25" s="226"/>
      <c r="G25" s="226"/>
      <c r="H25" s="229" t="s">
        <v>112</v>
      </c>
      <c r="I25" s="230"/>
      <c r="J25" s="230"/>
      <c r="K25" s="230"/>
      <c r="L25" s="230"/>
      <c r="M25" s="230"/>
      <c r="N25" s="231"/>
      <c r="O25" s="232" t="s">
        <v>12</v>
      </c>
      <c r="P25" s="233"/>
      <c r="Q25" s="233"/>
      <c r="R25" s="233"/>
      <c r="S25" s="234" t="e">
        <f>IF(VLOOKUP($AY$2,Data,31,FALSE)=0,"-",VLOOKUP($AY$2,Data,31,FALSE))</f>
        <v>#REF!</v>
      </c>
      <c r="T25" s="234"/>
      <c r="U25" s="234"/>
      <c r="V25" s="234"/>
      <c r="W25" s="234"/>
      <c r="X25" s="234"/>
      <c r="Y25" s="234"/>
      <c r="Z25" s="234"/>
      <c r="AA25" s="234"/>
      <c r="AB25" s="235" t="s">
        <v>31</v>
      </c>
      <c r="AC25" s="235"/>
      <c r="AD25" s="235"/>
      <c r="AE25" s="236"/>
      <c r="AF25" s="232" t="s">
        <v>13</v>
      </c>
      <c r="AG25" s="233"/>
      <c r="AH25" s="233"/>
      <c r="AI25" s="233"/>
      <c r="AJ25" s="234" t="e">
        <f>IF(VLOOKUP($AY$2,Data,28,FALSE)=0,"-",VLOOKUP($AY$2,Data,28,FALSE))</f>
        <v>#REF!</v>
      </c>
      <c r="AK25" s="234"/>
      <c r="AL25" s="234"/>
      <c r="AM25" s="234"/>
      <c r="AN25" s="234"/>
      <c r="AO25" s="234"/>
      <c r="AP25" s="234"/>
      <c r="AQ25" s="234"/>
      <c r="AR25" s="234"/>
      <c r="AS25" s="235" t="s">
        <v>32</v>
      </c>
      <c r="AT25" s="235"/>
      <c r="AU25" s="235"/>
      <c r="AV25" s="236"/>
    </row>
    <row r="26" spans="2:48" ht="24.75" customHeight="1">
      <c r="B26" s="227"/>
      <c r="C26" s="228"/>
      <c r="D26" s="228"/>
      <c r="E26" s="228"/>
      <c r="F26" s="228"/>
      <c r="G26" s="228"/>
      <c r="H26" s="219" t="s">
        <v>113</v>
      </c>
      <c r="I26" s="220"/>
      <c r="J26" s="220"/>
      <c r="K26" s="220"/>
      <c r="L26" s="220"/>
      <c r="M26" s="220"/>
      <c r="N26" s="221"/>
      <c r="O26" s="222" t="s">
        <v>12</v>
      </c>
      <c r="P26" s="223"/>
      <c r="Q26" s="223"/>
      <c r="R26" s="223"/>
      <c r="S26" s="240" t="e">
        <f>IF(VLOOKUP($AY$2,Data,32,FALSE)=0,"-",VLOOKUP($AY$2,Data,32,FALSE))</f>
        <v>#REF!</v>
      </c>
      <c r="T26" s="240"/>
      <c r="U26" s="240"/>
      <c r="V26" s="240"/>
      <c r="W26" s="240"/>
      <c r="X26" s="240"/>
      <c r="Y26" s="240"/>
      <c r="Z26" s="240"/>
      <c r="AA26" s="240"/>
      <c r="AB26" s="241" t="s">
        <v>31</v>
      </c>
      <c r="AC26" s="241"/>
      <c r="AD26" s="241"/>
      <c r="AE26" s="242"/>
      <c r="AF26" s="222" t="s">
        <v>13</v>
      </c>
      <c r="AG26" s="223"/>
      <c r="AH26" s="223"/>
      <c r="AI26" s="223"/>
      <c r="AJ26" s="240" t="e">
        <f>IF(VLOOKUP($AY$2,Data,29,FALSE)=0,"-",VLOOKUP($AY$2,Data,29,FALSE))</f>
        <v>#REF!</v>
      </c>
      <c r="AK26" s="240"/>
      <c r="AL26" s="240"/>
      <c r="AM26" s="240"/>
      <c r="AN26" s="240"/>
      <c r="AO26" s="240"/>
      <c r="AP26" s="240"/>
      <c r="AQ26" s="240"/>
      <c r="AR26" s="240"/>
      <c r="AS26" s="241" t="s">
        <v>32</v>
      </c>
      <c r="AT26" s="241"/>
      <c r="AU26" s="241"/>
      <c r="AV26" s="242"/>
    </row>
    <row r="27" spans="2:48" ht="24.75" customHeight="1">
      <c r="B27" s="210" t="s">
        <v>7</v>
      </c>
      <c r="C27" s="211"/>
      <c r="D27" s="211"/>
      <c r="E27" s="211"/>
      <c r="F27" s="211"/>
      <c r="G27" s="211"/>
      <c r="H27" s="211"/>
      <c r="I27" s="211"/>
      <c r="J27" s="211"/>
      <c r="K27" s="211"/>
      <c r="L27" s="211"/>
      <c r="M27" s="211"/>
      <c r="N27" s="212"/>
      <c r="O27" s="216" t="s">
        <v>12</v>
      </c>
      <c r="P27" s="217"/>
      <c r="Q27" s="217"/>
      <c r="R27" s="217"/>
      <c r="S27" s="218" t="e">
        <f>IF(VLOOKUP($AY$2,Data,34,FALSE)=0,"-",VLOOKUP($AY$2,Data,34,FALSE))</f>
        <v>#REF!</v>
      </c>
      <c r="T27" s="218"/>
      <c r="U27" s="218"/>
      <c r="V27" s="218"/>
      <c r="W27" s="218"/>
      <c r="X27" s="218"/>
      <c r="Y27" s="218"/>
      <c r="Z27" s="218"/>
      <c r="AA27" s="218"/>
      <c r="AB27" s="214" t="s">
        <v>29</v>
      </c>
      <c r="AC27" s="214"/>
      <c r="AD27" s="214"/>
      <c r="AE27" s="215"/>
      <c r="AF27" s="216" t="s">
        <v>13</v>
      </c>
      <c r="AG27" s="217"/>
      <c r="AH27" s="217"/>
      <c r="AI27" s="217"/>
      <c r="AJ27" s="218" t="e">
        <f>IF(VLOOKUP($AY$2,Data,33,FALSE)=0,"-",VLOOKUP($AY$2,Data,33,FALSE))</f>
        <v>#REF!</v>
      </c>
      <c r="AK27" s="218"/>
      <c r="AL27" s="218"/>
      <c r="AM27" s="218"/>
      <c r="AN27" s="218"/>
      <c r="AO27" s="218"/>
      <c r="AP27" s="218"/>
      <c r="AQ27" s="218"/>
      <c r="AR27" s="218"/>
      <c r="AS27" s="214" t="s">
        <v>30</v>
      </c>
      <c r="AT27" s="214"/>
      <c r="AU27" s="214"/>
      <c r="AV27" s="215"/>
    </row>
    <row r="28" spans="2:48" ht="24.75" customHeight="1">
      <c r="B28" s="210" t="s">
        <v>14</v>
      </c>
      <c r="C28" s="211"/>
      <c r="D28" s="211"/>
      <c r="E28" s="211"/>
      <c r="F28" s="211"/>
      <c r="G28" s="211"/>
      <c r="H28" s="211"/>
      <c r="I28" s="211"/>
      <c r="J28" s="211"/>
      <c r="K28" s="211"/>
      <c r="L28" s="211"/>
      <c r="M28" s="211"/>
      <c r="N28" s="212"/>
      <c r="O28" s="216" t="s">
        <v>12</v>
      </c>
      <c r="P28" s="217"/>
      <c r="Q28" s="217"/>
      <c r="R28" s="217"/>
      <c r="S28" s="218" t="e">
        <f>IF(VLOOKUP($AY$2,Data,38,FALSE)=0,"-",VLOOKUP($AY$2,Data,38,FALSE))</f>
        <v>#REF!</v>
      </c>
      <c r="T28" s="218"/>
      <c r="U28" s="218"/>
      <c r="V28" s="218"/>
      <c r="W28" s="218"/>
      <c r="X28" s="218"/>
      <c r="Y28" s="218"/>
      <c r="Z28" s="218"/>
      <c r="AA28" s="218"/>
      <c r="AB28" s="214" t="s">
        <v>33</v>
      </c>
      <c r="AC28" s="214"/>
      <c r="AD28" s="214"/>
      <c r="AE28" s="215"/>
      <c r="AF28" s="216" t="s">
        <v>13</v>
      </c>
      <c r="AG28" s="217"/>
      <c r="AH28" s="217"/>
      <c r="AI28" s="217"/>
      <c r="AJ28" s="218" t="e">
        <f>IF(VLOOKUP($AY$2,Data,35,FALSE)=0,"-",VLOOKUP($AY$2,Data,35,FALSE))</f>
        <v>#REF!</v>
      </c>
      <c r="AK28" s="218"/>
      <c r="AL28" s="218"/>
      <c r="AM28" s="218"/>
      <c r="AN28" s="218"/>
      <c r="AO28" s="218"/>
      <c r="AP28" s="218"/>
      <c r="AQ28" s="218"/>
      <c r="AR28" s="218"/>
      <c r="AS28" s="214" t="s">
        <v>34</v>
      </c>
      <c r="AT28" s="214"/>
      <c r="AU28" s="214"/>
      <c r="AV28" s="215"/>
    </row>
    <row r="29" spans="2:48" ht="24.75" customHeight="1">
      <c r="B29" s="210" t="s">
        <v>15</v>
      </c>
      <c r="C29" s="211"/>
      <c r="D29" s="211"/>
      <c r="E29" s="211"/>
      <c r="F29" s="211"/>
      <c r="G29" s="211"/>
      <c r="H29" s="211"/>
      <c r="I29" s="211"/>
      <c r="J29" s="211"/>
      <c r="K29" s="211"/>
      <c r="L29" s="211"/>
      <c r="M29" s="211"/>
      <c r="N29" s="212"/>
      <c r="O29" s="216" t="s">
        <v>12</v>
      </c>
      <c r="P29" s="217"/>
      <c r="Q29" s="217"/>
      <c r="R29" s="217"/>
      <c r="S29" s="218" t="e">
        <f>IF(VLOOKUP($AY$2,Data,39,FALSE)=0,"-",VLOOKUP($AY$2,Data,39,FALSE))</f>
        <v>#REF!</v>
      </c>
      <c r="T29" s="218"/>
      <c r="U29" s="218"/>
      <c r="V29" s="218"/>
      <c r="W29" s="218"/>
      <c r="X29" s="218"/>
      <c r="Y29" s="218"/>
      <c r="Z29" s="218"/>
      <c r="AA29" s="218"/>
      <c r="AB29" s="214" t="s">
        <v>29</v>
      </c>
      <c r="AC29" s="214"/>
      <c r="AD29" s="214"/>
      <c r="AE29" s="215"/>
      <c r="AF29" s="216" t="s">
        <v>13</v>
      </c>
      <c r="AG29" s="217"/>
      <c r="AH29" s="217"/>
      <c r="AI29" s="217"/>
      <c r="AJ29" s="218" t="e">
        <f>IF(VLOOKUP($AY$2,Data,36,FALSE)=0,"-",VLOOKUP($AY$2,Data,36,FALSE))</f>
        <v>#REF!</v>
      </c>
      <c r="AK29" s="218"/>
      <c r="AL29" s="218"/>
      <c r="AM29" s="218"/>
      <c r="AN29" s="218"/>
      <c r="AO29" s="218"/>
      <c r="AP29" s="218"/>
      <c r="AQ29" s="218"/>
      <c r="AR29" s="218"/>
      <c r="AS29" s="214" t="s">
        <v>30</v>
      </c>
      <c r="AT29" s="214"/>
      <c r="AU29" s="214"/>
      <c r="AV29" s="215"/>
    </row>
    <row r="30" spans="2:48" ht="24.75" customHeight="1">
      <c r="B30" s="199" t="s">
        <v>18</v>
      </c>
      <c r="C30" s="200"/>
      <c r="D30" s="200"/>
      <c r="E30" s="200"/>
      <c r="F30" s="200"/>
      <c r="G30" s="200"/>
      <c r="H30" s="200"/>
      <c r="I30" s="200"/>
      <c r="J30" s="200"/>
      <c r="K30" s="200"/>
      <c r="L30" s="200"/>
      <c r="M30" s="200"/>
      <c r="N30" s="201"/>
      <c r="O30" s="168" t="s">
        <v>12</v>
      </c>
      <c r="P30" s="169"/>
      <c r="Q30" s="169"/>
      <c r="R30" s="169"/>
      <c r="S30" s="249" t="e">
        <f>IF(VLOOKUP($AY$2,Data,40,FALSE)=0,"-",VLOOKUP($AY$2,Data,40,FALSE))</f>
        <v>#REF!</v>
      </c>
      <c r="T30" s="249"/>
      <c r="U30" s="249"/>
      <c r="V30" s="249"/>
      <c r="W30" s="249"/>
      <c r="X30" s="249"/>
      <c r="Y30" s="249"/>
      <c r="Z30" s="249"/>
      <c r="AA30" s="249"/>
      <c r="AB30" s="166" t="s">
        <v>29</v>
      </c>
      <c r="AC30" s="166"/>
      <c r="AD30" s="166"/>
      <c r="AE30" s="167"/>
      <c r="AF30" s="168" t="s">
        <v>13</v>
      </c>
      <c r="AG30" s="169"/>
      <c r="AH30" s="169"/>
      <c r="AI30" s="169"/>
      <c r="AJ30" s="249" t="e">
        <f>IF(VLOOKUP($AY$2,Data,37,FALSE)=0,"-",VLOOKUP($AY$2,Data,37,FALSE))</f>
        <v>#REF!</v>
      </c>
      <c r="AK30" s="249"/>
      <c r="AL30" s="249"/>
      <c r="AM30" s="249"/>
      <c r="AN30" s="249"/>
      <c r="AO30" s="249"/>
      <c r="AP30" s="249"/>
      <c r="AQ30" s="249"/>
      <c r="AR30" s="249"/>
      <c r="AS30" s="166" t="s">
        <v>30</v>
      </c>
      <c r="AT30" s="166"/>
      <c r="AU30" s="166"/>
      <c r="AV30" s="167"/>
    </row>
    <row r="31" spans="2:48" ht="33.75" customHeight="1">
      <c r="B31" s="199" t="s">
        <v>16</v>
      </c>
      <c r="C31" s="200"/>
      <c r="D31" s="200"/>
      <c r="E31" s="200"/>
      <c r="F31" s="200"/>
      <c r="G31" s="200"/>
      <c r="H31" s="200"/>
      <c r="I31" s="200"/>
      <c r="J31" s="200"/>
      <c r="K31" s="200"/>
      <c r="L31" s="200"/>
      <c r="M31" s="200"/>
      <c r="N31" s="201"/>
      <c r="O31" s="310" t="e">
        <f>IF(VLOOKUP($AY$2,Data,41,FALSE)=0,"-",VLOOKUP($AY$2,Data,41,FALSE))</f>
        <v>#REF!</v>
      </c>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c r="AP31" s="311"/>
      <c r="AQ31" s="311"/>
      <c r="AR31" s="311"/>
      <c r="AS31" s="311"/>
      <c r="AT31" s="311"/>
      <c r="AU31" s="311"/>
      <c r="AV31" s="312"/>
    </row>
    <row r="32" spans="2:48" ht="21.75" customHeight="1">
      <c r="B32" s="210" t="s">
        <v>8</v>
      </c>
      <c r="C32" s="211"/>
      <c r="D32" s="211"/>
      <c r="E32" s="211"/>
      <c r="F32" s="211"/>
      <c r="G32" s="211"/>
      <c r="H32" s="211"/>
      <c r="I32" s="211"/>
      <c r="J32" s="211"/>
      <c r="K32" s="211"/>
      <c r="L32" s="211"/>
      <c r="M32" s="211"/>
      <c r="N32" s="212"/>
      <c r="O32" s="310" t="e">
        <f>IF(VLOOKUP($AY$2,Data,42,FALSE)=0,"-",VLOOKUP($AY$2,Data,42,FALSE))</f>
        <v>#REF!</v>
      </c>
      <c r="P32" s="311"/>
      <c r="Q32" s="311"/>
      <c r="R32" s="311"/>
      <c r="S32" s="311"/>
      <c r="T32" s="311"/>
      <c r="U32" s="311"/>
      <c r="V32" s="311"/>
      <c r="W32" s="311"/>
      <c r="X32" s="311"/>
      <c r="Y32" s="311"/>
      <c r="Z32" s="311"/>
      <c r="AA32" s="311"/>
      <c r="AB32" s="311"/>
      <c r="AC32" s="311"/>
      <c r="AD32" s="311"/>
      <c r="AE32" s="311"/>
      <c r="AF32" s="311"/>
      <c r="AG32" s="311"/>
      <c r="AH32" s="311"/>
      <c r="AI32" s="311"/>
      <c r="AJ32" s="311"/>
      <c r="AK32" s="311"/>
      <c r="AL32" s="311"/>
      <c r="AM32" s="311"/>
      <c r="AN32" s="311"/>
      <c r="AO32" s="311"/>
      <c r="AP32" s="311"/>
      <c r="AQ32" s="311"/>
      <c r="AR32" s="311"/>
      <c r="AS32" s="311"/>
      <c r="AT32" s="311"/>
      <c r="AU32" s="311"/>
      <c r="AV32" s="312"/>
    </row>
    <row r="33" spans="2:48" ht="18.600000000000001" customHeight="1">
      <c r="B33" s="176" t="s">
        <v>2</v>
      </c>
      <c r="C33" s="202"/>
      <c r="D33" s="202"/>
      <c r="E33" s="202"/>
      <c r="F33" s="202"/>
      <c r="G33" s="202"/>
      <c r="H33" s="202"/>
      <c r="I33" s="202"/>
      <c r="J33" s="202"/>
      <c r="K33" s="202"/>
      <c r="L33" s="202"/>
      <c r="M33" s="202"/>
      <c r="N33" s="203"/>
      <c r="O33" s="182" t="s">
        <v>27</v>
      </c>
      <c r="P33" s="183"/>
      <c r="Q33" s="183"/>
      <c r="R33" s="183"/>
      <c r="S33" s="183"/>
      <c r="T33" s="183"/>
      <c r="U33" s="183"/>
      <c r="V33" s="184"/>
      <c r="W33" s="319" t="e">
        <f>VLOOKUP($AY$2,Data,43,FALSE)</f>
        <v>#REF!</v>
      </c>
      <c r="X33" s="320"/>
      <c r="Y33" s="320"/>
      <c r="Z33" s="320"/>
      <c r="AA33" s="320"/>
      <c r="AB33" s="320"/>
      <c r="AC33" s="320"/>
      <c r="AD33" s="320"/>
      <c r="AE33" s="321"/>
      <c r="AF33" s="185" t="s">
        <v>28</v>
      </c>
      <c r="AG33" s="183"/>
      <c r="AH33" s="183"/>
      <c r="AI33" s="183"/>
      <c r="AJ33" s="183"/>
      <c r="AK33" s="183"/>
      <c r="AL33" s="183"/>
      <c r="AM33" s="184"/>
      <c r="AN33" s="319" t="e">
        <f>VLOOKUP($AY$2,Data,44,FALSE)</f>
        <v>#REF!</v>
      </c>
      <c r="AO33" s="320"/>
      <c r="AP33" s="320"/>
      <c r="AQ33" s="320"/>
      <c r="AR33" s="320"/>
      <c r="AS33" s="320"/>
      <c r="AT33" s="320"/>
      <c r="AU33" s="320"/>
      <c r="AV33" s="322"/>
    </row>
    <row r="34" spans="2:48" ht="18.600000000000001" customHeight="1">
      <c r="B34" s="204"/>
      <c r="C34" s="205"/>
      <c r="D34" s="205"/>
      <c r="E34" s="205"/>
      <c r="F34" s="205"/>
      <c r="G34" s="205"/>
      <c r="H34" s="205"/>
      <c r="I34" s="205"/>
      <c r="J34" s="205"/>
      <c r="K34" s="205"/>
      <c r="L34" s="205"/>
      <c r="M34" s="205"/>
      <c r="N34" s="206"/>
      <c r="O34" s="186" t="s">
        <v>0</v>
      </c>
      <c r="P34" s="187"/>
      <c r="Q34" s="187"/>
      <c r="R34" s="187"/>
      <c r="S34" s="187"/>
      <c r="T34" s="187"/>
      <c r="U34" s="187"/>
      <c r="V34" s="188"/>
      <c r="W34" s="313" t="e">
        <f>VLOOKUP($AY$2,Data,45,FALSE)</f>
        <v>#REF!</v>
      </c>
      <c r="X34" s="314"/>
      <c r="Y34" s="314"/>
      <c r="Z34" s="314"/>
      <c r="AA34" s="314"/>
      <c r="AB34" s="314"/>
      <c r="AC34" s="314"/>
      <c r="AD34" s="314"/>
      <c r="AE34" s="314"/>
      <c r="AF34" s="314"/>
      <c r="AG34" s="314"/>
      <c r="AH34" s="314"/>
      <c r="AI34" s="314"/>
      <c r="AJ34" s="314"/>
      <c r="AK34" s="314"/>
      <c r="AL34" s="314"/>
      <c r="AM34" s="314"/>
      <c r="AN34" s="314"/>
      <c r="AO34" s="314"/>
      <c r="AP34" s="314"/>
      <c r="AQ34" s="314"/>
      <c r="AR34" s="314"/>
      <c r="AS34" s="314"/>
      <c r="AT34" s="314"/>
      <c r="AU34" s="314"/>
      <c r="AV34" s="315"/>
    </row>
    <row r="35" spans="2:48" ht="18.600000000000001" customHeight="1">
      <c r="B35" s="176" t="s">
        <v>3</v>
      </c>
      <c r="C35" s="177"/>
      <c r="D35" s="177"/>
      <c r="E35" s="177"/>
      <c r="F35" s="177"/>
      <c r="G35" s="177"/>
      <c r="H35" s="177"/>
      <c r="I35" s="177"/>
      <c r="J35" s="177"/>
      <c r="K35" s="177"/>
      <c r="L35" s="177"/>
      <c r="M35" s="177"/>
      <c r="N35" s="178"/>
      <c r="O35" s="182" t="s">
        <v>27</v>
      </c>
      <c r="P35" s="183"/>
      <c r="Q35" s="183"/>
      <c r="R35" s="183"/>
      <c r="S35" s="183"/>
      <c r="T35" s="183"/>
      <c r="U35" s="183"/>
      <c r="V35" s="184"/>
      <c r="W35" s="319" t="e">
        <f>VLOOKUP($AY$2,Data,46,FALSE)</f>
        <v>#REF!</v>
      </c>
      <c r="X35" s="320"/>
      <c r="Y35" s="320"/>
      <c r="Z35" s="320"/>
      <c r="AA35" s="320"/>
      <c r="AB35" s="320"/>
      <c r="AC35" s="320"/>
      <c r="AD35" s="320"/>
      <c r="AE35" s="321"/>
      <c r="AF35" s="185" t="s">
        <v>28</v>
      </c>
      <c r="AG35" s="183"/>
      <c r="AH35" s="183"/>
      <c r="AI35" s="183"/>
      <c r="AJ35" s="183"/>
      <c r="AK35" s="183"/>
      <c r="AL35" s="183"/>
      <c r="AM35" s="184"/>
      <c r="AN35" s="319" t="e">
        <f>VLOOKUP($AY$2,Data,47,FALSE)</f>
        <v>#REF!</v>
      </c>
      <c r="AO35" s="320"/>
      <c r="AP35" s="320"/>
      <c r="AQ35" s="320"/>
      <c r="AR35" s="320"/>
      <c r="AS35" s="320"/>
      <c r="AT35" s="320"/>
      <c r="AU35" s="320"/>
      <c r="AV35" s="322"/>
    </row>
    <row r="36" spans="2:48" ht="18.600000000000001" customHeight="1">
      <c r="B36" s="179"/>
      <c r="C36" s="180"/>
      <c r="D36" s="180"/>
      <c r="E36" s="180"/>
      <c r="F36" s="180"/>
      <c r="G36" s="180"/>
      <c r="H36" s="180"/>
      <c r="I36" s="180"/>
      <c r="J36" s="180"/>
      <c r="K36" s="180"/>
      <c r="L36" s="180"/>
      <c r="M36" s="180"/>
      <c r="N36" s="181"/>
      <c r="O36" s="186" t="s">
        <v>0</v>
      </c>
      <c r="P36" s="187"/>
      <c r="Q36" s="187"/>
      <c r="R36" s="187"/>
      <c r="S36" s="187"/>
      <c r="T36" s="187"/>
      <c r="U36" s="187"/>
      <c r="V36" s="188"/>
      <c r="W36" s="313" t="e">
        <f>VLOOKUP($AY$2,Data,48,FALSE)</f>
        <v>#REF!</v>
      </c>
      <c r="X36" s="314"/>
      <c r="Y36" s="314"/>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5"/>
    </row>
    <row r="37" spans="2:48" ht="18.600000000000001" customHeight="1">
      <c r="B37" s="192" t="s">
        <v>1</v>
      </c>
      <c r="C37" s="177"/>
      <c r="D37" s="177"/>
      <c r="E37" s="177"/>
      <c r="F37" s="177"/>
      <c r="G37" s="177"/>
      <c r="H37" s="177"/>
      <c r="I37" s="177"/>
      <c r="J37" s="177"/>
      <c r="K37" s="177"/>
      <c r="L37" s="177"/>
      <c r="M37" s="177"/>
      <c r="N37" s="178"/>
      <c r="O37" s="316" t="e">
        <f>VLOOKUP($AY$2,Data,49,FALSE)</f>
        <v>#REF!</v>
      </c>
      <c r="P37" s="317"/>
      <c r="Q37" s="317"/>
      <c r="R37" s="317"/>
      <c r="S37" s="317"/>
      <c r="T37" s="317"/>
      <c r="U37" s="317"/>
      <c r="V37" s="317"/>
      <c r="W37" s="317"/>
      <c r="X37" s="317"/>
      <c r="Y37" s="317"/>
      <c r="Z37" s="317"/>
      <c r="AA37" s="317"/>
      <c r="AB37" s="317"/>
      <c r="AC37" s="317"/>
      <c r="AD37" s="317"/>
      <c r="AE37" s="317"/>
      <c r="AF37" s="317"/>
      <c r="AG37" s="317"/>
      <c r="AH37" s="317"/>
      <c r="AI37" s="317"/>
      <c r="AJ37" s="317"/>
      <c r="AK37" s="317"/>
      <c r="AL37" s="317"/>
      <c r="AM37" s="317"/>
      <c r="AN37" s="317"/>
      <c r="AO37" s="317"/>
      <c r="AP37" s="317"/>
      <c r="AQ37" s="317"/>
      <c r="AR37" s="317"/>
      <c r="AS37" s="317"/>
      <c r="AT37" s="317"/>
      <c r="AU37" s="317"/>
      <c r="AV37" s="318"/>
    </row>
    <row r="38" spans="2:48" ht="18.600000000000001" customHeight="1">
      <c r="B38" s="193"/>
      <c r="C38" s="194"/>
      <c r="D38" s="194"/>
      <c r="E38" s="194"/>
      <c r="F38" s="194"/>
      <c r="G38" s="194"/>
      <c r="H38" s="194"/>
      <c r="I38" s="194"/>
      <c r="J38" s="194"/>
      <c r="K38" s="194"/>
      <c r="L38" s="194"/>
      <c r="M38" s="194"/>
      <c r="N38" s="195"/>
      <c r="O38" s="160"/>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2"/>
    </row>
    <row r="39" spans="2:48" ht="18.600000000000001" customHeight="1">
      <c r="B39" s="193"/>
      <c r="C39" s="194"/>
      <c r="D39" s="194"/>
      <c r="E39" s="194"/>
      <c r="F39" s="194"/>
      <c r="G39" s="194"/>
      <c r="H39" s="194"/>
      <c r="I39" s="194"/>
      <c r="J39" s="194"/>
      <c r="K39" s="194"/>
      <c r="L39" s="194"/>
      <c r="M39" s="194"/>
      <c r="N39" s="195"/>
      <c r="O39" s="163"/>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5"/>
    </row>
    <row r="40" spans="2:48" ht="18.600000000000001" customHeight="1">
      <c r="B40" s="193"/>
      <c r="C40" s="194"/>
      <c r="D40" s="194"/>
      <c r="E40" s="194"/>
      <c r="F40" s="194"/>
      <c r="G40" s="194"/>
      <c r="H40" s="194"/>
      <c r="I40" s="194"/>
      <c r="J40" s="194"/>
      <c r="K40" s="194"/>
      <c r="L40" s="194"/>
      <c r="M40" s="194"/>
      <c r="N40" s="195"/>
      <c r="O40" s="163"/>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5"/>
    </row>
    <row r="41" spans="2:48" ht="18.600000000000001" customHeight="1">
      <c r="B41" s="193"/>
      <c r="C41" s="194"/>
      <c r="D41" s="194"/>
      <c r="E41" s="194"/>
      <c r="F41" s="194"/>
      <c r="G41" s="194"/>
      <c r="H41" s="194"/>
      <c r="I41" s="194"/>
      <c r="J41" s="194"/>
      <c r="K41" s="194"/>
      <c r="L41" s="194"/>
      <c r="M41" s="194"/>
      <c r="N41" s="195"/>
      <c r="O41" s="171"/>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3"/>
    </row>
    <row r="42" spans="2:48" ht="18.600000000000001" customHeight="1">
      <c r="B42" s="174" t="s">
        <v>20</v>
      </c>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row>
    <row r="43" spans="2:48" ht="18.600000000000001" customHeight="1">
      <c r="B43" s="175" t="s">
        <v>48</v>
      </c>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row>
  </sheetData>
  <mergeCells count="154">
    <mergeCell ref="O22:R22"/>
    <mergeCell ref="S22:AA22"/>
    <mergeCell ref="AB21:AE21"/>
    <mergeCell ref="AJ23:AR23"/>
    <mergeCell ref="B2:AV2"/>
    <mergeCell ref="AS18:AV18"/>
    <mergeCell ref="AS19:AV19"/>
    <mergeCell ref="AS20:AV20"/>
    <mergeCell ref="O21:R21"/>
    <mergeCell ref="O9:AV10"/>
    <mergeCell ref="AS17:AV17"/>
    <mergeCell ref="O15:R15"/>
    <mergeCell ref="B11:N12"/>
    <mergeCell ref="O11:AV12"/>
    <mergeCell ref="B4:N5"/>
    <mergeCell ref="AS16:AV16"/>
    <mergeCell ref="O4:AV5"/>
    <mergeCell ref="H20:N20"/>
    <mergeCell ref="H21:N21"/>
    <mergeCell ref="S16:AA16"/>
    <mergeCell ref="S18:AA18"/>
    <mergeCell ref="S19:AA19"/>
    <mergeCell ref="H17:N17"/>
    <mergeCell ref="B7:N8"/>
    <mergeCell ref="O7:AV8"/>
    <mergeCell ref="AS21:AV21"/>
    <mergeCell ref="AJ21:AR21"/>
    <mergeCell ref="AF21:AI21"/>
    <mergeCell ref="O13:AV14"/>
    <mergeCell ref="AB15:AE15"/>
    <mergeCell ref="H15:N15"/>
    <mergeCell ref="AS15:AV15"/>
    <mergeCell ref="AS24:AV24"/>
    <mergeCell ref="AF24:AI24"/>
    <mergeCell ref="AF25:AI25"/>
    <mergeCell ref="AF26:AI26"/>
    <mergeCell ref="AJ22:AR22"/>
    <mergeCell ref="AS23:AV23"/>
    <mergeCell ref="AF22:AI22"/>
    <mergeCell ref="AF23:AI23"/>
    <mergeCell ref="AS22:AV22"/>
    <mergeCell ref="AJ24:AR24"/>
    <mergeCell ref="AJ25:AR25"/>
    <mergeCell ref="AS26:AV26"/>
    <mergeCell ref="AS25:AV25"/>
    <mergeCell ref="AB25:AE25"/>
    <mergeCell ref="S27:AA27"/>
    <mergeCell ref="AB24:AE24"/>
    <mergeCell ref="S29:AA29"/>
    <mergeCell ref="AB26:AE26"/>
    <mergeCell ref="S30:AA30"/>
    <mergeCell ref="AJ26:AR26"/>
    <mergeCell ref="AF29:AI29"/>
    <mergeCell ref="S15:AA15"/>
    <mergeCell ref="AJ15:AR15"/>
    <mergeCell ref="AB23:AE23"/>
    <mergeCell ref="AB22:AE22"/>
    <mergeCell ref="AF18:AI18"/>
    <mergeCell ref="AJ18:AR18"/>
    <mergeCell ref="AF19:AI19"/>
    <mergeCell ref="AJ20:AR20"/>
    <mergeCell ref="AJ19:AR19"/>
    <mergeCell ref="AF20:AI20"/>
    <mergeCell ref="AF15:AI15"/>
    <mergeCell ref="AF16:AI16"/>
    <mergeCell ref="AF17:AI17"/>
    <mergeCell ref="S20:AA20"/>
    <mergeCell ref="S21:AA21"/>
    <mergeCell ref="AJ16:AR16"/>
    <mergeCell ref="B43:AV43"/>
    <mergeCell ref="W34:AV34"/>
    <mergeCell ref="B33:N34"/>
    <mergeCell ref="B42:AV42"/>
    <mergeCell ref="B35:N36"/>
    <mergeCell ref="W36:AV36"/>
    <mergeCell ref="O37:AV37"/>
    <mergeCell ref="O38:AV38"/>
    <mergeCell ref="O34:V34"/>
    <mergeCell ref="O35:V35"/>
    <mergeCell ref="AF33:AM33"/>
    <mergeCell ref="AF35:AM35"/>
    <mergeCell ref="O39:AV39"/>
    <mergeCell ref="O36:V36"/>
    <mergeCell ref="O33:V33"/>
    <mergeCell ref="W33:AE33"/>
    <mergeCell ref="AN33:AV33"/>
    <mergeCell ref="W35:AE35"/>
    <mergeCell ref="AN35:AV35"/>
    <mergeCell ref="O41:AV41"/>
    <mergeCell ref="B37:N41"/>
    <mergeCell ref="O40:AV40"/>
    <mergeCell ref="B32:N32"/>
    <mergeCell ref="O32:AV32"/>
    <mergeCell ref="AB30:AE30"/>
    <mergeCell ref="AJ29:AR29"/>
    <mergeCell ref="AF30:AI30"/>
    <mergeCell ref="AJ30:AR30"/>
    <mergeCell ref="B31:N31"/>
    <mergeCell ref="B29:N29"/>
    <mergeCell ref="AS29:AV29"/>
    <mergeCell ref="AB29:AE29"/>
    <mergeCell ref="B30:N30"/>
    <mergeCell ref="AS30:AV30"/>
    <mergeCell ref="O31:AV31"/>
    <mergeCell ref="O29:R29"/>
    <mergeCell ref="O30:R30"/>
    <mergeCell ref="AS27:AV27"/>
    <mergeCell ref="AB28:AE28"/>
    <mergeCell ref="S28:AA28"/>
    <mergeCell ref="AJ28:AR28"/>
    <mergeCell ref="AF28:AI28"/>
    <mergeCell ref="AF27:AI27"/>
    <mergeCell ref="B6:N6"/>
    <mergeCell ref="H19:N19"/>
    <mergeCell ref="H18:N18"/>
    <mergeCell ref="B9:N10"/>
    <mergeCell ref="B13:N14"/>
    <mergeCell ref="H16:N16"/>
    <mergeCell ref="B15:G20"/>
    <mergeCell ref="O19:R19"/>
    <mergeCell ref="AB17:AE17"/>
    <mergeCell ref="O16:R16"/>
    <mergeCell ref="O17:R17"/>
    <mergeCell ref="AB18:AE18"/>
    <mergeCell ref="T17:Z17"/>
    <mergeCell ref="AB19:AE19"/>
    <mergeCell ref="O20:R20"/>
    <mergeCell ref="AB20:AE20"/>
    <mergeCell ref="O6:AV6"/>
    <mergeCell ref="AK17:AQ17"/>
    <mergeCell ref="AS28:AV28"/>
    <mergeCell ref="O18:R18"/>
    <mergeCell ref="AB16:AE16"/>
    <mergeCell ref="B21:G23"/>
    <mergeCell ref="O23:R23"/>
    <mergeCell ref="S23:AA23"/>
    <mergeCell ref="O26:R26"/>
    <mergeCell ref="S26:AA26"/>
    <mergeCell ref="H23:N23"/>
    <mergeCell ref="H26:N26"/>
    <mergeCell ref="S24:AA24"/>
    <mergeCell ref="H22:N22"/>
    <mergeCell ref="H24:N24"/>
    <mergeCell ref="H25:N25"/>
    <mergeCell ref="B27:N27"/>
    <mergeCell ref="B24:G26"/>
    <mergeCell ref="B28:N28"/>
    <mergeCell ref="O24:R24"/>
    <mergeCell ref="O25:R25"/>
    <mergeCell ref="O27:R27"/>
    <mergeCell ref="AJ27:AR27"/>
    <mergeCell ref="O28:R28"/>
    <mergeCell ref="AB27:AE27"/>
    <mergeCell ref="S25:AA25"/>
  </mergeCells>
  <phoneticPr fontId="2"/>
  <printOptions horizontalCentered="1"/>
  <pageMargins left="0.39370078740157483" right="0.39370078740157483" top="0.41" bottom="0.26" header="0.35" footer="0.24"/>
  <pageSetup paperSize="9" scale="98"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Y43"/>
  <sheetViews>
    <sheetView view="pageBreakPreview" zoomScale="75" zoomScaleNormal="100" workbookViewId="0">
      <selection activeCell="B7" sqref="B7:N8"/>
    </sheetView>
  </sheetViews>
  <sheetFormatPr defaultRowHeight="18.600000000000001" customHeight="1"/>
  <cols>
    <col min="1" max="1" width="2.125" style="1" customWidth="1"/>
    <col min="2" max="14" width="2.375" style="1" customWidth="1"/>
    <col min="15" max="47" width="2" style="1" customWidth="1"/>
    <col min="48" max="48" width="1.875" style="1" customWidth="1"/>
    <col min="49" max="49" width="2.125" style="1" customWidth="1"/>
    <col min="50" max="50" width="13.25" style="1" customWidth="1"/>
    <col min="51" max="51" width="2.75" style="1" customWidth="1"/>
    <col min="52" max="61" width="2.125" style="1" customWidth="1"/>
    <col min="62" max="16384" width="9" style="1"/>
  </cols>
  <sheetData>
    <row r="1" spans="2:51" ht="36.75" customHeight="1"/>
    <row r="2" spans="2:51" ht="18.600000000000001" customHeight="1">
      <c r="B2" s="289" t="s">
        <v>25</v>
      </c>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X2" s="11" t="s">
        <v>43</v>
      </c>
      <c r="AY2" s="12">
        <v>24</v>
      </c>
    </row>
    <row r="3" spans="2:51" ht="9.75" customHeight="1">
      <c r="AS3" s="3"/>
      <c r="AT3" s="3"/>
      <c r="AU3" s="3"/>
      <c r="AV3" s="2"/>
    </row>
    <row r="4" spans="2:51" ht="15.75" customHeight="1">
      <c r="B4" s="291" t="s">
        <v>110</v>
      </c>
      <c r="C4" s="292"/>
      <c r="D4" s="292"/>
      <c r="E4" s="292"/>
      <c r="F4" s="292"/>
      <c r="G4" s="292"/>
      <c r="H4" s="292"/>
      <c r="I4" s="292"/>
      <c r="J4" s="292"/>
      <c r="K4" s="292"/>
      <c r="L4" s="292"/>
      <c r="M4" s="292"/>
      <c r="N4" s="293"/>
      <c r="O4" s="291" t="e">
        <f>VLOOKUP($AY$2,Data,3,FALSE)</f>
        <v>#REF!</v>
      </c>
      <c r="P4" s="292"/>
      <c r="Q4" s="29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3"/>
    </row>
    <row r="5" spans="2:51" ht="15.75" customHeight="1">
      <c r="B5" s="294"/>
      <c r="C5" s="295"/>
      <c r="D5" s="295"/>
      <c r="E5" s="295"/>
      <c r="F5" s="295"/>
      <c r="G5" s="295"/>
      <c r="H5" s="295"/>
      <c r="I5" s="295"/>
      <c r="J5" s="295"/>
      <c r="K5" s="295"/>
      <c r="L5" s="295"/>
      <c r="M5" s="295"/>
      <c r="N5" s="296"/>
      <c r="O5" s="294"/>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6"/>
    </row>
    <row r="6" spans="2:51" ht="23.25" customHeight="1">
      <c r="B6" s="303" t="s">
        <v>23</v>
      </c>
      <c r="C6" s="304"/>
      <c r="D6" s="304"/>
      <c r="E6" s="304"/>
      <c r="F6" s="304"/>
      <c r="G6" s="304"/>
      <c r="H6" s="304"/>
      <c r="I6" s="304"/>
      <c r="J6" s="304"/>
      <c r="K6" s="304"/>
      <c r="L6" s="304"/>
      <c r="M6" s="304"/>
      <c r="N6" s="305"/>
      <c r="O6" s="307" t="e">
        <f>VLOOKUP($AY$2,Data,4,FALSE)</f>
        <v>#REF!</v>
      </c>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8"/>
      <c r="AS6" s="308"/>
      <c r="AT6" s="308"/>
      <c r="AU6" s="308"/>
      <c r="AV6" s="309"/>
    </row>
    <row r="7" spans="2:51" ht="18.600000000000001" customHeight="1">
      <c r="B7" s="176" t="s">
        <v>26</v>
      </c>
      <c r="C7" s="177"/>
      <c r="D7" s="177"/>
      <c r="E7" s="177"/>
      <c r="F7" s="177"/>
      <c r="G7" s="177"/>
      <c r="H7" s="177"/>
      <c r="I7" s="177"/>
      <c r="J7" s="177"/>
      <c r="K7" s="177"/>
      <c r="L7" s="177"/>
      <c r="M7" s="177"/>
      <c r="N7" s="178"/>
      <c r="O7" s="291" t="e">
        <f>VLOOKUP($AY$2,Data,5,FALSE)&amp;VLOOKUP($AY$2,Data,6,FALSE)</f>
        <v>#REF!</v>
      </c>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3"/>
    </row>
    <row r="8" spans="2:51" ht="18.600000000000001" customHeight="1">
      <c r="B8" s="179"/>
      <c r="C8" s="180"/>
      <c r="D8" s="180"/>
      <c r="E8" s="180"/>
      <c r="F8" s="180"/>
      <c r="G8" s="180"/>
      <c r="H8" s="180"/>
      <c r="I8" s="180"/>
      <c r="J8" s="180"/>
      <c r="K8" s="180"/>
      <c r="L8" s="180"/>
      <c r="M8" s="180"/>
      <c r="N8" s="181"/>
      <c r="O8" s="294"/>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6"/>
    </row>
    <row r="9" spans="2:51" ht="17.25" customHeight="1">
      <c r="B9" s="176" t="s">
        <v>24</v>
      </c>
      <c r="C9" s="177"/>
      <c r="D9" s="177"/>
      <c r="E9" s="177"/>
      <c r="F9" s="177"/>
      <c r="G9" s="177"/>
      <c r="H9" s="177"/>
      <c r="I9" s="177"/>
      <c r="J9" s="177"/>
      <c r="K9" s="177"/>
      <c r="L9" s="177"/>
      <c r="M9" s="177"/>
      <c r="N9" s="178"/>
      <c r="O9" s="291" t="e">
        <f>VLOOKUP($AY$2,Data,7,FALSE)</f>
        <v>#REF!</v>
      </c>
      <c r="P9" s="292"/>
      <c r="Q9" s="292"/>
      <c r="R9" s="292"/>
      <c r="S9" s="292"/>
      <c r="T9" s="292"/>
      <c r="U9" s="292"/>
      <c r="V9" s="292"/>
      <c r="W9" s="292"/>
      <c r="X9" s="292"/>
      <c r="Y9" s="292"/>
      <c r="Z9" s="292"/>
      <c r="AA9" s="292"/>
      <c r="AB9" s="292"/>
      <c r="AC9" s="292"/>
      <c r="AD9" s="292"/>
      <c r="AE9" s="292"/>
      <c r="AF9" s="292"/>
      <c r="AG9" s="292"/>
      <c r="AH9" s="292"/>
      <c r="AI9" s="292"/>
      <c r="AJ9" s="292"/>
      <c r="AK9" s="292"/>
      <c r="AL9" s="292"/>
      <c r="AM9" s="292"/>
      <c r="AN9" s="292"/>
      <c r="AO9" s="292"/>
      <c r="AP9" s="292"/>
      <c r="AQ9" s="292"/>
      <c r="AR9" s="292"/>
      <c r="AS9" s="292"/>
      <c r="AT9" s="292"/>
      <c r="AU9" s="292"/>
      <c r="AV9" s="293"/>
    </row>
    <row r="10" spans="2:51" ht="17.25" customHeight="1">
      <c r="B10" s="179"/>
      <c r="C10" s="180"/>
      <c r="D10" s="180"/>
      <c r="E10" s="180"/>
      <c r="F10" s="180"/>
      <c r="G10" s="180"/>
      <c r="H10" s="180"/>
      <c r="I10" s="180"/>
      <c r="J10" s="180"/>
      <c r="K10" s="180"/>
      <c r="L10" s="180"/>
      <c r="M10" s="180"/>
      <c r="N10" s="181"/>
      <c r="O10" s="294"/>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6"/>
    </row>
    <row r="11" spans="2:51" ht="15.75" customHeight="1">
      <c r="B11" s="192" t="s">
        <v>111</v>
      </c>
      <c r="C11" s="177"/>
      <c r="D11" s="177"/>
      <c r="E11" s="177"/>
      <c r="F11" s="177"/>
      <c r="G11" s="177"/>
      <c r="H11" s="177"/>
      <c r="I11" s="177"/>
      <c r="J11" s="177"/>
      <c r="K11" s="177"/>
      <c r="L11" s="177"/>
      <c r="M11" s="177"/>
      <c r="N11" s="178"/>
      <c r="O11" s="323" t="e">
        <f>VLOOKUP($AY$2,Data,8,FALSE)</f>
        <v>#REF!</v>
      </c>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5"/>
    </row>
    <row r="12" spans="2:51" ht="15.75" customHeight="1">
      <c r="B12" s="179"/>
      <c r="C12" s="180"/>
      <c r="D12" s="180"/>
      <c r="E12" s="180"/>
      <c r="F12" s="180"/>
      <c r="G12" s="180"/>
      <c r="H12" s="180"/>
      <c r="I12" s="180"/>
      <c r="J12" s="180"/>
      <c r="K12" s="180"/>
      <c r="L12" s="180"/>
      <c r="M12" s="180"/>
      <c r="N12" s="181"/>
      <c r="O12" s="326"/>
      <c r="P12" s="327"/>
      <c r="Q12" s="327"/>
      <c r="R12" s="327"/>
      <c r="S12" s="327"/>
      <c r="T12" s="327"/>
      <c r="U12" s="327"/>
      <c r="V12" s="327"/>
      <c r="W12" s="327"/>
      <c r="X12" s="327"/>
      <c r="Y12" s="327"/>
      <c r="Z12" s="327"/>
      <c r="AA12" s="327"/>
      <c r="AB12" s="327"/>
      <c r="AC12" s="327"/>
      <c r="AD12" s="327"/>
      <c r="AE12" s="327"/>
      <c r="AF12" s="327"/>
      <c r="AG12" s="327"/>
      <c r="AH12" s="327"/>
      <c r="AI12" s="327"/>
      <c r="AJ12" s="327"/>
      <c r="AK12" s="327"/>
      <c r="AL12" s="327"/>
      <c r="AM12" s="327"/>
      <c r="AN12" s="327"/>
      <c r="AO12" s="327"/>
      <c r="AP12" s="327"/>
      <c r="AQ12" s="327"/>
      <c r="AR12" s="327"/>
      <c r="AS12" s="327"/>
      <c r="AT12" s="327"/>
      <c r="AU12" s="327"/>
      <c r="AV12" s="328"/>
    </row>
    <row r="13" spans="2:51" ht="18.600000000000001" customHeight="1">
      <c r="B13" s="266" t="s">
        <v>114</v>
      </c>
      <c r="C13" s="267"/>
      <c r="D13" s="267"/>
      <c r="E13" s="267"/>
      <c r="F13" s="267"/>
      <c r="G13" s="267"/>
      <c r="H13" s="267"/>
      <c r="I13" s="267"/>
      <c r="J13" s="267"/>
      <c r="K13" s="267"/>
      <c r="L13" s="267"/>
      <c r="M13" s="267"/>
      <c r="N13" s="268"/>
      <c r="O13" s="272" t="e">
        <f>VLOOKUP($AY$2,Data,2,FALSE)</f>
        <v>#REF!</v>
      </c>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4"/>
    </row>
    <row r="14" spans="2:51" ht="18.600000000000001" customHeight="1">
      <c r="B14" s="269"/>
      <c r="C14" s="270"/>
      <c r="D14" s="270"/>
      <c r="E14" s="270"/>
      <c r="F14" s="270"/>
      <c r="G14" s="270"/>
      <c r="H14" s="270"/>
      <c r="I14" s="270"/>
      <c r="J14" s="270"/>
      <c r="K14" s="270"/>
      <c r="L14" s="270"/>
      <c r="M14" s="270"/>
      <c r="N14" s="271"/>
      <c r="O14" s="275"/>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7"/>
    </row>
    <row r="15" spans="2:51" ht="24.75" customHeight="1">
      <c r="B15" s="176" t="s">
        <v>9</v>
      </c>
      <c r="C15" s="177"/>
      <c r="D15" s="177"/>
      <c r="E15" s="177"/>
      <c r="F15" s="177"/>
      <c r="G15" s="260"/>
      <c r="H15" s="237" t="s">
        <v>4</v>
      </c>
      <c r="I15" s="238"/>
      <c r="J15" s="238"/>
      <c r="K15" s="238"/>
      <c r="L15" s="238"/>
      <c r="M15" s="238"/>
      <c r="N15" s="239"/>
      <c r="O15" s="168" t="s">
        <v>12</v>
      </c>
      <c r="P15" s="169"/>
      <c r="Q15" s="169"/>
      <c r="R15" s="169"/>
      <c r="S15" s="281" t="e">
        <f>IF(VLOOKUP($AY$2,Data,10,FALSE)=0,"-",VLOOKUP($AY$2,Data,10,FALSE))</f>
        <v>#REF!</v>
      </c>
      <c r="T15" s="281"/>
      <c r="U15" s="281"/>
      <c r="V15" s="281"/>
      <c r="W15" s="281"/>
      <c r="X15" s="281"/>
      <c r="Y15" s="281"/>
      <c r="Z15" s="281"/>
      <c r="AA15" s="281"/>
      <c r="AB15" s="281"/>
      <c r="AC15" s="281"/>
      <c r="AD15" s="281"/>
      <c r="AE15" s="282"/>
      <c r="AF15" s="168" t="s">
        <v>13</v>
      </c>
      <c r="AG15" s="169"/>
      <c r="AH15" s="169"/>
      <c r="AI15" s="169"/>
      <c r="AJ15" s="281" t="e">
        <f>IF(VLOOKUP($AY$2,Data,9,FALSE)=0,"-",VLOOKUP($AY$2,Data,9,FALSE))</f>
        <v>#REF!</v>
      </c>
      <c r="AK15" s="281"/>
      <c r="AL15" s="281"/>
      <c r="AM15" s="281"/>
      <c r="AN15" s="281"/>
      <c r="AO15" s="281"/>
      <c r="AP15" s="281"/>
      <c r="AQ15" s="281"/>
      <c r="AR15" s="281"/>
      <c r="AS15" s="281"/>
      <c r="AT15" s="281"/>
      <c r="AU15" s="281"/>
      <c r="AV15" s="282"/>
    </row>
    <row r="16" spans="2:51" ht="24.75" customHeight="1">
      <c r="B16" s="193"/>
      <c r="C16" s="194"/>
      <c r="D16" s="194"/>
      <c r="E16" s="194"/>
      <c r="F16" s="194"/>
      <c r="G16" s="261"/>
      <c r="H16" s="229" t="s">
        <v>5</v>
      </c>
      <c r="I16" s="230"/>
      <c r="J16" s="230"/>
      <c r="K16" s="230"/>
      <c r="L16" s="230"/>
      <c r="M16" s="230"/>
      <c r="N16" s="231"/>
      <c r="O16" s="232" t="s">
        <v>12</v>
      </c>
      <c r="P16" s="233"/>
      <c r="Q16" s="233"/>
      <c r="R16" s="233"/>
      <c r="S16" s="234" t="e">
        <f>IF(VLOOKUP($AY$2,Data,16,FALSE)=0,"-",VLOOKUP($AY$2,Data,16,FALSE))</f>
        <v>#REF!</v>
      </c>
      <c r="T16" s="234"/>
      <c r="U16" s="234"/>
      <c r="V16" s="234"/>
      <c r="W16" s="234"/>
      <c r="X16" s="234"/>
      <c r="Y16" s="234"/>
      <c r="Z16" s="234"/>
      <c r="AA16" s="234"/>
      <c r="AB16" s="235" t="s">
        <v>29</v>
      </c>
      <c r="AC16" s="235"/>
      <c r="AD16" s="235"/>
      <c r="AE16" s="236"/>
      <c r="AF16" s="232" t="s">
        <v>13</v>
      </c>
      <c r="AG16" s="233"/>
      <c r="AH16" s="233"/>
      <c r="AI16" s="233"/>
      <c r="AJ16" s="234" t="e">
        <f>IF(VLOOKUP($AY$2,Data,11,FALSE)=0,"-",VLOOKUP($AY$2,Data,11,FALSE))</f>
        <v>#REF!</v>
      </c>
      <c r="AK16" s="234"/>
      <c r="AL16" s="234"/>
      <c r="AM16" s="234"/>
      <c r="AN16" s="234"/>
      <c r="AO16" s="234"/>
      <c r="AP16" s="234"/>
      <c r="AQ16" s="234"/>
      <c r="AR16" s="234"/>
      <c r="AS16" s="235" t="s">
        <v>30</v>
      </c>
      <c r="AT16" s="235"/>
      <c r="AU16" s="235"/>
      <c r="AV16" s="236"/>
    </row>
    <row r="17" spans="2:48" ht="24.75" customHeight="1">
      <c r="B17" s="193"/>
      <c r="C17" s="194"/>
      <c r="D17" s="194"/>
      <c r="E17" s="194"/>
      <c r="F17" s="194"/>
      <c r="G17" s="261"/>
      <c r="H17" s="278" t="s">
        <v>19</v>
      </c>
      <c r="I17" s="279"/>
      <c r="J17" s="279"/>
      <c r="K17" s="279"/>
      <c r="L17" s="279"/>
      <c r="M17" s="279"/>
      <c r="N17" s="280"/>
      <c r="O17" s="244" t="s">
        <v>12</v>
      </c>
      <c r="P17" s="245"/>
      <c r="Q17" s="245"/>
      <c r="R17" s="245"/>
      <c r="S17" s="13" t="s">
        <v>44</v>
      </c>
      <c r="T17" s="306" t="e">
        <f>IF(VLOOKUP($AY$2,Data,17,FALSE)=0,"-",VLOOKUP($AY$2,Data,17,FALSE))</f>
        <v>#REF!</v>
      </c>
      <c r="U17" s="306"/>
      <c r="V17" s="306"/>
      <c r="W17" s="306"/>
      <c r="X17" s="306"/>
      <c r="Y17" s="306"/>
      <c r="Z17" s="306"/>
      <c r="AA17" s="13" t="s">
        <v>45</v>
      </c>
      <c r="AB17" s="235" t="s">
        <v>29</v>
      </c>
      <c r="AC17" s="235"/>
      <c r="AD17" s="235"/>
      <c r="AE17" s="236"/>
      <c r="AF17" s="244" t="s">
        <v>13</v>
      </c>
      <c r="AG17" s="245"/>
      <c r="AH17" s="245"/>
      <c r="AI17" s="245"/>
      <c r="AJ17" s="13" t="s">
        <v>46</v>
      </c>
      <c r="AK17" s="306" t="e">
        <f>IF(VLOOKUP($AY$2,Data,12,FALSE)=0,"-",VLOOKUP($AY$2,Data,12,FALSE))</f>
        <v>#REF!</v>
      </c>
      <c r="AL17" s="306"/>
      <c r="AM17" s="306"/>
      <c r="AN17" s="306"/>
      <c r="AO17" s="306"/>
      <c r="AP17" s="306"/>
      <c r="AQ17" s="306"/>
      <c r="AR17" s="13" t="s">
        <v>47</v>
      </c>
      <c r="AS17" s="235" t="s">
        <v>30</v>
      </c>
      <c r="AT17" s="235"/>
      <c r="AU17" s="235"/>
      <c r="AV17" s="236"/>
    </row>
    <row r="18" spans="2:48" ht="24.75" customHeight="1">
      <c r="B18" s="193"/>
      <c r="C18" s="194"/>
      <c r="D18" s="194"/>
      <c r="E18" s="194"/>
      <c r="F18" s="194"/>
      <c r="G18" s="261"/>
      <c r="H18" s="257" t="s">
        <v>6</v>
      </c>
      <c r="I18" s="258"/>
      <c r="J18" s="258"/>
      <c r="K18" s="258"/>
      <c r="L18" s="258"/>
      <c r="M18" s="258"/>
      <c r="N18" s="259"/>
      <c r="O18" s="244" t="s">
        <v>12</v>
      </c>
      <c r="P18" s="245"/>
      <c r="Q18" s="245"/>
      <c r="R18" s="245"/>
      <c r="S18" s="306" t="e">
        <f>IF(VLOOKUP($AY$2,Data,18,FALSE)=0,"-",VLOOKUP($AY$2,Data,18,FALSE))</f>
        <v>#REF!</v>
      </c>
      <c r="T18" s="306"/>
      <c r="U18" s="306"/>
      <c r="V18" s="306"/>
      <c r="W18" s="306"/>
      <c r="X18" s="306"/>
      <c r="Y18" s="306"/>
      <c r="Z18" s="306"/>
      <c r="AA18" s="306"/>
      <c r="AB18" s="253"/>
      <c r="AC18" s="253"/>
      <c r="AD18" s="253"/>
      <c r="AE18" s="254"/>
      <c r="AF18" s="244" t="s">
        <v>13</v>
      </c>
      <c r="AG18" s="245"/>
      <c r="AH18" s="245"/>
      <c r="AI18" s="245"/>
      <c r="AJ18" s="306" t="e">
        <f>IF(VLOOKUP($AY$2,Data,13,FALSE)=0,"-",VLOOKUP($AY$2,Data,13,FALSE))</f>
        <v>#REF!</v>
      </c>
      <c r="AK18" s="306"/>
      <c r="AL18" s="306"/>
      <c r="AM18" s="306"/>
      <c r="AN18" s="306"/>
      <c r="AO18" s="306"/>
      <c r="AP18" s="306"/>
      <c r="AQ18" s="306"/>
      <c r="AR18" s="306"/>
      <c r="AS18" s="253"/>
      <c r="AT18" s="253"/>
      <c r="AU18" s="253"/>
      <c r="AV18" s="254"/>
    </row>
    <row r="19" spans="2:48" ht="24.75" customHeight="1">
      <c r="B19" s="193"/>
      <c r="C19" s="194"/>
      <c r="D19" s="194"/>
      <c r="E19" s="194"/>
      <c r="F19" s="194"/>
      <c r="G19" s="261"/>
      <c r="H19" s="257" t="s">
        <v>112</v>
      </c>
      <c r="I19" s="258"/>
      <c r="J19" s="258"/>
      <c r="K19" s="258"/>
      <c r="L19" s="258"/>
      <c r="M19" s="258"/>
      <c r="N19" s="259"/>
      <c r="O19" s="244" t="s">
        <v>12</v>
      </c>
      <c r="P19" s="245"/>
      <c r="Q19" s="245"/>
      <c r="R19" s="245"/>
      <c r="S19" s="306" t="e">
        <f>IF(VLOOKUP($AY$2,Data,19,FALSE)=0,"-",VLOOKUP($AY$2,Data,19,FALSE))</f>
        <v>#REF!</v>
      </c>
      <c r="T19" s="306"/>
      <c r="U19" s="306"/>
      <c r="V19" s="306"/>
      <c r="W19" s="306"/>
      <c r="X19" s="306"/>
      <c r="Y19" s="306"/>
      <c r="Z19" s="306"/>
      <c r="AA19" s="306"/>
      <c r="AB19" s="255" t="s">
        <v>31</v>
      </c>
      <c r="AC19" s="255"/>
      <c r="AD19" s="255"/>
      <c r="AE19" s="256"/>
      <c r="AF19" s="244" t="s">
        <v>13</v>
      </c>
      <c r="AG19" s="245"/>
      <c r="AH19" s="245"/>
      <c r="AI19" s="245"/>
      <c r="AJ19" s="306" t="e">
        <f>IF(VLOOKUP($AY$2,Data,14,FALSE)=0,"-",VLOOKUP($AY$2,Data,14,FALSE))</f>
        <v>#REF!</v>
      </c>
      <c r="AK19" s="306"/>
      <c r="AL19" s="306"/>
      <c r="AM19" s="306"/>
      <c r="AN19" s="306"/>
      <c r="AO19" s="306"/>
      <c r="AP19" s="306"/>
      <c r="AQ19" s="306"/>
      <c r="AR19" s="306"/>
      <c r="AS19" s="255" t="s">
        <v>32</v>
      </c>
      <c r="AT19" s="255"/>
      <c r="AU19" s="255"/>
      <c r="AV19" s="256"/>
    </row>
    <row r="20" spans="2:48" ht="24.75" customHeight="1">
      <c r="B20" s="179"/>
      <c r="C20" s="180"/>
      <c r="D20" s="180"/>
      <c r="E20" s="180"/>
      <c r="F20" s="180"/>
      <c r="G20" s="262"/>
      <c r="H20" s="219" t="s">
        <v>113</v>
      </c>
      <c r="I20" s="220"/>
      <c r="J20" s="220"/>
      <c r="K20" s="220"/>
      <c r="L20" s="220"/>
      <c r="M20" s="220"/>
      <c r="N20" s="221"/>
      <c r="O20" s="222" t="s">
        <v>12</v>
      </c>
      <c r="P20" s="223"/>
      <c r="Q20" s="223"/>
      <c r="R20" s="223"/>
      <c r="S20" s="240" t="e">
        <f>IF(VLOOKUP($AY$2,Data,20,FALSE)=0,"-",VLOOKUP($AY$2,Data,20,FALSE))</f>
        <v>#REF!</v>
      </c>
      <c r="T20" s="240"/>
      <c r="U20" s="240"/>
      <c r="V20" s="240"/>
      <c r="W20" s="240"/>
      <c r="X20" s="240"/>
      <c r="Y20" s="240"/>
      <c r="Z20" s="240"/>
      <c r="AA20" s="240"/>
      <c r="AB20" s="241" t="s">
        <v>31</v>
      </c>
      <c r="AC20" s="241"/>
      <c r="AD20" s="241"/>
      <c r="AE20" s="242"/>
      <c r="AF20" s="222" t="s">
        <v>13</v>
      </c>
      <c r="AG20" s="223"/>
      <c r="AH20" s="223"/>
      <c r="AI20" s="223"/>
      <c r="AJ20" s="240" t="e">
        <f>IF(VLOOKUP($AY$2,Data,15,FALSE)=0,"-",VLOOKUP($AY$2,Data,15,FALSE))</f>
        <v>#REF!</v>
      </c>
      <c r="AK20" s="240"/>
      <c r="AL20" s="240"/>
      <c r="AM20" s="240"/>
      <c r="AN20" s="240"/>
      <c r="AO20" s="240"/>
      <c r="AP20" s="240"/>
      <c r="AQ20" s="240"/>
      <c r="AR20" s="240"/>
      <c r="AS20" s="241" t="s">
        <v>32</v>
      </c>
      <c r="AT20" s="241"/>
      <c r="AU20" s="241"/>
      <c r="AV20" s="242"/>
    </row>
    <row r="21" spans="2:48" ht="24.75" customHeight="1">
      <c r="B21" s="176" t="s">
        <v>10</v>
      </c>
      <c r="C21" s="224"/>
      <c r="D21" s="224"/>
      <c r="E21" s="224"/>
      <c r="F21" s="224"/>
      <c r="G21" s="251"/>
      <c r="H21" s="237" t="s">
        <v>5</v>
      </c>
      <c r="I21" s="238"/>
      <c r="J21" s="238"/>
      <c r="K21" s="238"/>
      <c r="L21" s="238"/>
      <c r="M21" s="238"/>
      <c r="N21" s="239"/>
      <c r="O21" s="168" t="s">
        <v>12</v>
      </c>
      <c r="P21" s="169"/>
      <c r="Q21" s="169"/>
      <c r="R21" s="169"/>
      <c r="S21" s="249" t="e">
        <f>IF(VLOOKUP($AY$2,Data,24,FALSE)=0,"-",VLOOKUP($AY$2,Data,24,FALSE))</f>
        <v>#REF!</v>
      </c>
      <c r="T21" s="249"/>
      <c r="U21" s="249"/>
      <c r="V21" s="249"/>
      <c r="W21" s="249"/>
      <c r="X21" s="249"/>
      <c r="Y21" s="249"/>
      <c r="Z21" s="249"/>
      <c r="AA21" s="249"/>
      <c r="AB21" s="247" t="s">
        <v>29</v>
      </c>
      <c r="AC21" s="247"/>
      <c r="AD21" s="247"/>
      <c r="AE21" s="248"/>
      <c r="AF21" s="168" t="s">
        <v>13</v>
      </c>
      <c r="AG21" s="169"/>
      <c r="AH21" s="169"/>
      <c r="AI21" s="169"/>
      <c r="AJ21" s="249" t="e">
        <f>IF(VLOOKUP($AY$2,Data,21,FALSE)=0,"-",VLOOKUP($AY$2,Data,21,FALSE))</f>
        <v>#REF!</v>
      </c>
      <c r="AK21" s="249"/>
      <c r="AL21" s="249"/>
      <c r="AM21" s="249"/>
      <c r="AN21" s="249"/>
      <c r="AO21" s="249"/>
      <c r="AP21" s="249"/>
      <c r="AQ21" s="249"/>
      <c r="AR21" s="249"/>
      <c r="AS21" s="247" t="s">
        <v>30</v>
      </c>
      <c r="AT21" s="247"/>
      <c r="AU21" s="247"/>
      <c r="AV21" s="248"/>
    </row>
    <row r="22" spans="2:48" ht="24.75" customHeight="1">
      <c r="B22" s="225"/>
      <c r="C22" s="226"/>
      <c r="D22" s="226"/>
      <c r="E22" s="226"/>
      <c r="F22" s="226"/>
      <c r="G22" s="252"/>
      <c r="H22" s="229" t="s">
        <v>112</v>
      </c>
      <c r="I22" s="230"/>
      <c r="J22" s="230"/>
      <c r="K22" s="230"/>
      <c r="L22" s="230"/>
      <c r="M22" s="230"/>
      <c r="N22" s="231"/>
      <c r="O22" s="232" t="s">
        <v>12</v>
      </c>
      <c r="P22" s="233"/>
      <c r="Q22" s="233"/>
      <c r="R22" s="233"/>
      <c r="S22" s="234" t="e">
        <f>IF(VLOOKUP($AY$2,Data,25,FALSE)=0,"-",VLOOKUP($AY$2,Data,25,FALSE))</f>
        <v>#REF!</v>
      </c>
      <c r="T22" s="234"/>
      <c r="U22" s="234"/>
      <c r="V22" s="234"/>
      <c r="W22" s="234"/>
      <c r="X22" s="234"/>
      <c r="Y22" s="234"/>
      <c r="Z22" s="234"/>
      <c r="AA22" s="234"/>
      <c r="AB22" s="235" t="s">
        <v>31</v>
      </c>
      <c r="AC22" s="235"/>
      <c r="AD22" s="235"/>
      <c r="AE22" s="236"/>
      <c r="AF22" s="232" t="s">
        <v>13</v>
      </c>
      <c r="AG22" s="233"/>
      <c r="AH22" s="233"/>
      <c r="AI22" s="233"/>
      <c r="AJ22" s="234" t="e">
        <f>IF(VLOOKUP($AY$2,Data,22,FALSE)=0,"-",VLOOKUP($AY$2,Data,22,FALSE))</f>
        <v>#REF!</v>
      </c>
      <c r="AK22" s="234"/>
      <c r="AL22" s="234"/>
      <c r="AM22" s="234"/>
      <c r="AN22" s="234"/>
      <c r="AO22" s="234"/>
      <c r="AP22" s="234"/>
      <c r="AQ22" s="234"/>
      <c r="AR22" s="234"/>
      <c r="AS22" s="235" t="s">
        <v>32</v>
      </c>
      <c r="AT22" s="235"/>
      <c r="AU22" s="235"/>
      <c r="AV22" s="236"/>
    </row>
    <row r="23" spans="2:48" ht="24.75" customHeight="1">
      <c r="B23" s="225"/>
      <c r="C23" s="226"/>
      <c r="D23" s="226"/>
      <c r="E23" s="226"/>
      <c r="F23" s="226"/>
      <c r="G23" s="252"/>
      <c r="H23" s="219" t="s">
        <v>113</v>
      </c>
      <c r="I23" s="220"/>
      <c r="J23" s="220"/>
      <c r="K23" s="220"/>
      <c r="L23" s="220"/>
      <c r="M23" s="220"/>
      <c r="N23" s="221"/>
      <c r="O23" s="222" t="s">
        <v>12</v>
      </c>
      <c r="P23" s="223"/>
      <c r="Q23" s="223"/>
      <c r="R23" s="223"/>
      <c r="S23" s="240" t="e">
        <f>IF(VLOOKUP($AY$2,Data,26,FALSE)=0,"-",VLOOKUP($AY$2,Data,26,FALSE))</f>
        <v>#REF!</v>
      </c>
      <c r="T23" s="240"/>
      <c r="U23" s="240"/>
      <c r="V23" s="240"/>
      <c r="W23" s="240"/>
      <c r="X23" s="240"/>
      <c r="Y23" s="240"/>
      <c r="Z23" s="240"/>
      <c r="AA23" s="240"/>
      <c r="AB23" s="241" t="s">
        <v>31</v>
      </c>
      <c r="AC23" s="241"/>
      <c r="AD23" s="241"/>
      <c r="AE23" s="242"/>
      <c r="AF23" s="222" t="s">
        <v>13</v>
      </c>
      <c r="AG23" s="223"/>
      <c r="AH23" s="223"/>
      <c r="AI23" s="223"/>
      <c r="AJ23" s="240" t="e">
        <f>IF(VLOOKUP($AY$2,Data,23,FALSE)=0,"-",VLOOKUP($AY$2,Data,23,FALSE))</f>
        <v>#REF!</v>
      </c>
      <c r="AK23" s="240"/>
      <c r="AL23" s="240"/>
      <c r="AM23" s="240"/>
      <c r="AN23" s="240"/>
      <c r="AO23" s="240"/>
      <c r="AP23" s="240"/>
      <c r="AQ23" s="240"/>
      <c r="AR23" s="240"/>
      <c r="AS23" s="241" t="s">
        <v>32</v>
      </c>
      <c r="AT23" s="241"/>
      <c r="AU23" s="241"/>
      <c r="AV23" s="242"/>
    </row>
    <row r="24" spans="2:48" ht="24.75" customHeight="1">
      <c r="B24" s="176" t="s">
        <v>11</v>
      </c>
      <c r="C24" s="224"/>
      <c r="D24" s="224"/>
      <c r="E24" s="224"/>
      <c r="F24" s="224"/>
      <c r="G24" s="224"/>
      <c r="H24" s="237" t="s">
        <v>5</v>
      </c>
      <c r="I24" s="238"/>
      <c r="J24" s="238"/>
      <c r="K24" s="238"/>
      <c r="L24" s="238"/>
      <c r="M24" s="238"/>
      <c r="N24" s="239"/>
      <c r="O24" s="168" t="s">
        <v>12</v>
      </c>
      <c r="P24" s="169"/>
      <c r="Q24" s="169"/>
      <c r="R24" s="169"/>
      <c r="S24" s="249" t="e">
        <f>IF(VLOOKUP($AY$2,Data,30,FALSE)=0,"-",VLOOKUP($AY$2,Data,30,FALSE))</f>
        <v>#REF!</v>
      </c>
      <c r="T24" s="249"/>
      <c r="U24" s="249"/>
      <c r="V24" s="249"/>
      <c r="W24" s="249"/>
      <c r="X24" s="249"/>
      <c r="Y24" s="249"/>
      <c r="Z24" s="249"/>
      <c r="AA24" s="249"/>
      <c r="AB24" s="247" t="s">
        <v>29</v>
      </c>
      <c r="AC24" s="247"/>
      <c r="AD24" s="247"/>
      <c r="AE24" s="248"/>
      <c r="AF24" s="168" t="s">
        <v>13</v>
      </c>
      <c r="AG24" s="169"/>
      <c r="AH24" s="169"/>
      <c r="AI24" s="169"/>
      <c r="AJ24" s="249" t="e">
        <f>IF(VLOOKUP($AY$2,Data,27,FALSE)=0,"-",VLOOKUP($AY$2,Data,27,FALSE))</f>
        <v>#REF!</v>
      </c>
      <c r="AK24" s="249"/>
      <c r="AL24" s="249"/>
      <c r="AM24" s="249"/>
      <c r="AN24" s="249"/>
      <c r="AO24" s="249"/>
      <c r="AP24" s="249"/>
      <c r="AQ24" s="249"/>
      <c r="AR24" s="249"/>
      <c r="AS24" s="247" t="s">
        <v>30</v>
      </c>
      <c r="AT24" s="247"/>
      <c r="AU24" s="247"/>
      <c r="AV24" s="248"/>
    </row>
    <row r="25" spans="2:48" ht="24.75" customHeight="1">
      <c r="B25" s="225"/>
      <c r="C25" s="226"/>
      <c r="D25" s="226"/>
      <c r="E25" s="226"/>
      <c r="F25" s="226"/>
      <c r="G25" s="226"/>
      <c r="H25" s="229" t="s">
        <v>112</v>
      </c>
      <c r="I25" s="230"/>
      <c r="J25" s="230"/>
      <c r="K25" s="230"/>
      <c r="L25" s="230"/>
      <c r="M25" s="230"/>
      <c r="N25" s="231"/>
      <c r="O25" s="232" t="s">
        <v>12</v>
      </c>
      <c r="P25" s="233"/>
      <c r="Q25" s="233"/>
      <c r="R25" s="233"/>
      <c r="S25" s="234" t="e">
        <f>IF(VLOOKUP($AY$2,Data,31,FALSE)=0,"-",VLOOKUP($AY$2,Data,31,FALSE))</f>
        <v>#REF!</v>
      </c>
      <c r="T25" s="234"/>
      <c r="U25" s="234"/>
      <c r="V25" s="234"/>
      <c r="W25" s="234"/>
      <c r="X25" s="234"/>
      <c r="Y25" s="234"/>
      <c r="Z25" s="234"/>
      <c r="AA25" s="234"/>
      <c r="AB25" s="235" t="s">
        <v>31</v>
      </c>
      <c r="AC25" s="235"/>
      <c r="AD25" s="235"/>
      <c r="AE25" s="236"/>
      <c r="AF25" s="232" t="s">
        <v>13</v>
      </c>
      <c r="AG25" s="233"/>
      <c r="AH25" s="233"/>
      <c r="AI25" s="233"/>
      <c r="AJ25" s="234" t="e">
        <f>IF(VLOOKUP($AY$2,Data,28,FALSE)=0,"-",VLOOKUP($AY$2,Data,28,FALSE))</f>
        <v>#REF!</v>
      </c>
      <c r="AK25" s="234"/>
      <c r="AL25" s="234"/>
      <c r="AM25" s="234"/>
      <c r="AN25" s="234"/>
      <c r="AO25" s="234"/>
      <c r="AP25" s="234"/>
      <c r="AQ25" s="234"/>
      <c r="AR25" s="234"/>
      <c r="AS25" s="235" t="s">
        <v>32</v>
      </c>
      <c r="AT25" s="235"/>
      <c r="AU25" s="235"/>
      <c r="AV25" s="236"/>
    </row>
    <row r="26" spans="2:48" ht="24.75" customHeight="1">
      <c r="B26" s="227"/>
      <c r="C26" s="228"/>
      <c r="D26" s="228"/>
      <c r="E26" s="228"/>
      <c r="F26" s="228"/>
      <c r="G26" s="228"/>
      <c r="H26" s="219" t="s">
        <v>113</v>
      </c>
      <c r="I26" s="220"/>
      <c r="J26" s="220"/>
      <c r="K26" s="220"/>
      <c r="L26" s="220"/>
      <c r="M26" s="220"/>
      <c r="N26" s="221"/>
      <c r="O26" s="222" t="s">
        <v>12</v>
      </c>
      <c r="P26" s="223"/>
      <c r="Q26" s="223"/>
      <c r="R26" s="223"/>
      <c r="S26" s="240" t="e">
        <f>IF(VLOOKUP($AY$2,Data,32,FALSE)=0,"-",VLOOKUP($AY$2,Data,32,FALSE))</f>
        <v>#REF!</v>
      </c>
      <c r="T26" s="240"/>
      <c r="U26" s="240"/>
      <c r="V26" s="240"/>
      <c r="W26" s="240"/>
      <c r="X26" s="240"/>
      <c r="Y26" s="240"/>
      <c r="Z26" s="240"/>
      <c r="AA26" s="240"/>
      <c r="AB26" s="241" t="s">
        <v>31</v>
      </c>
      <c r="AC26" s="241"/>
      <c r="AD26" s="241"/>
      <c r="AE26" s="242"/>
      <c r="AF26" s="222" t="s">
        <v>13</v>
      </c>
      <c r="AG26" s="223"/>
      <c r="AH26" s="223"/>
      <c r="AI26" s="223"/>
      <c r="AJ26" s="240" t="e">
        <f>IF(VLOOKUP($AY$2,Data,29,FALSE)=0,"-",VLOOKUP($AY$2,Data,29,FALSE))</f>
        <v>#REF!</v>
      </c>
      <c r="AK26" s="240"/>
      <c r="AL26" s="240"/>
      <c r="AM26" s="240"/>
      <c r="AN26" s="240"/>
      <c r="AO26" s="240"/>
      <c r="AP26" s="240"/>
      <c r="AQ26" s="240"/>
      <c r="AR26" s="240"/>
      <c r="AS26" s="241" t="s">
        <v>32</v>
      </c>
      <c r="AT26" s="241"/>
      <c r="AU26" s="241"/>
      <c r="AV26" s="242"/>
    </row>
    <row r="27" spans="2:48" ht="24.75" customHeight="1">
      <c r="B27" s="210" t="s">
        <v>7</v>
      </c>
      <c r="C27" s="211"/>
      <c r="D27" s="211"/>
      <c r="E27" s="211"/>
      <c r="F27" s="211"/>
      <c r="G27" s="211"/>
      <c r="H27" s="211"/>
      <c r="I27" s="211"/>
      <c r="J27" s="211"/>
      <c r="K27" s="211"/>
      <c r="L27" s="211"/>
      <c r="M27" s="211"/>
      <c r="N27" s="212"/>
      <c r="O27" s="216" t="s">
        <v>12</v>
      </c>
      <c r="P27" s="217"/>
      <c r="Q27" s="217"/>
      <c r="R27" s="217"/>
      <c r="S27" s="218" t="e">
        <f>IF(VLOOKUP($AY$2,Data,34,FALSE)=0,"-",VLOOKUP($AY$2,Data,34,FALSE))</f>
        <v>#REF!</v>
      </c>
      <c r="T27" s="218"/>
      <c r="U27" s="218"/>
      <c r="V27" s="218"/>
      <c r="W27" s="218"/>
      <c r="X27" s="218"/>
      <c r="Y27" s="218"/>
      <c r="Z27" s="218"/>
      <c r="AA27" s="218"/>
      <c r="AB27" s="214" t="s">
        <v>29</v>
      </c>
      <c r="AC27" s="214"/>
      <c r="AD27" s="214"/>
      <c r="AE27" s="215"/>
      <c r="AF27" s="216" t="s">
        <v>13</v>
      </c>
      <c r="AG27" s="217"/>
      <c r="AH27" s="217"/>
      <c r="AI27" s="217"/>
      <c r="AJ27" s="218" t="e">
        <f>IF(VLOOKUP($AY$2,Data,33,FALSE)=0,"-",VLOOKUP($AY$2,Data,33,FALSE))</f>
        <v>#REF!</v>
      </c>
      <c r="AK27" s="218"/>
      <c r="AL27" s="218"/>
      <c r="AM27" s="218"/>
      <c r="AN27" s="218"/>
      <c r="AO27" s="218"/>
      <c r="AP27" s="218"/>
      <c r="AQ27" s="218"/>
      <c r="AR27" s="218"/>
      <c r="AS27" s="214" t="s">
        <v>30</v>
      </c>
      <c r="AT27" s="214"/>
      <c r="AU27" s="214"/>
      <c r="AV27" s="215"/>
    </row>
    <row r="28" spans="2:48" ht="24.75" customHeight="1">
      <c r="B28" s="210" t="s">
        <v>14</v>
      </c>
      <c r="C28" s="211"/>
      <c r="D28" s="211"/>
      <c r="E28" s="211"/>
      <c r="F28" s="211"/>
      <c r="G28" s="211"/>
      <c r="H28" s="211"/>
      <c r="I28" s="211"/>
      <c r="J28" s="211"/>
      <c r="K28" s="211"/>
      <c r="L28" s="211"/>
      <c r="M28" s="211"/>
      <c r="N28" s="212"/>
      <c r="O28" s="216" t="s">
        <v>12</v>
      </c>
      <c r="P28" s="217"/>
      <c r="Q28" s="217"/>
      <c r="R28" s="217"/>
      <c r="S28" s="218" t="e">
        <f>IF(VLOOKUP($AY$2,Data,38,FALSE)=0,"-",VLOOKUP($AY$2,Data,38,FALSE))</f>
        <v>#REF!</v>
      </c>
      <c r="T28" s="218"/>
      <c r="U28" s="218"/>
      <c r="V28" s="218"/>
      <c r="W28" s="218"/>
      <c r="X28" s="218"/>
      <c r="Y28" s="218"/>
      <c r="Z28" s="218"/>
      <c r="AA28" s="218"/>
      <c r="AB28" s="214" t="s">
        <v>33</v>
      </c>
      <c r="AC28" s="214"/>
      <c r="AD28" s="214"/>
      <c r="AE28" s="215"/>
      <c r="AF28" s="216" t="s">
        <v>13</v>
      </c>
      <c r="AG28" s="217"/>
      <c r="AH28" s="217"/>
      <c r="AI28" s="217"/>
      <c r="AJ28" s="218" t="e">
        <f>IF(VLOOKUP($AY$2,Data,35,FALSE)=0,"-",VLOOKUP($AY$2,Data,35,FALSE))</f>
        <v>#REF!</v>
      </c>
      <c r="AK28" s="218"/>
      <c r="AL28" s="218"/>
      <c r="AM28" s="218"/>
      <c r="AN28" s="218"/>
      <c r="AO28" s="218"/>
      <c r="AP28" s="218"/>
      <c r="AQ28" s="218"/>
      <c r="AR28" s="218"/>
      <c r="AS28" s="214" t="s">
        <v>34</v>
      </c>
      <c r="AT28" s="214"/>
      <c r="AU28" s="214"/>
      <c r="AV28" s="215"/>
    </row>
    <row r="29" spans="2:48" ht="24.75" customHeight="1">
      <c r="B29" s="210" t="s">
        <v>15</v>
      </c>
      <c r="C29" s="211"/>
      <c r="D29" s="211"/>
      <c r="E29" s="211"/>
      <c r="F29" s="211"/>
      <c r="G29" s="211"/>
      <c r="H29" s="211"/>
      <c r="I29" s="211"/>
      <c r="J29" s="211"/>
      <c r="K29" s="211"/>
      <c r="L29" s="211"/>
      <c r="M29" s="211"/>
      <c r="N29" s="212"/>
      <c r="O29" s="216" t="s">
        <v>12</v>
      </c>
      <c r="P29" s="217"/>
      <c r="Q29" s="217"/>
      <c r="R29" s="217"/>
      <c r="S29" s="218" t="e">
        <f>IF(VLOOKUP($AY$2,Data,39,FALSE)=0,"-",VLOOKUP($AY$2,Data,39,FALSE))</f>
        <v>#REF!</v>
      </c>
      <c r="T29" s="218"/>
      <c r="U29" s="218"/>
      <c r="V29" s="218"/>
      <c r="W29" s="218"/>
      <c r="X29" s="218"/>
      <c r="Y29" s="218"/>
      <c r="Z29" s="218"/>
      <c r="AA29" s="218"/>
      <c r="AB29" s="214" t="s">
        <v>29</v>
      </c>
      <c r="AC29" s="214"/>
      <c r="AD29" s="214"/>
      <c r="AE29" s="215"/>
      <c r="AF29" s="216" t="s">
        <v>13</v>
      </c>
      <c r="AG29" s="217"/>
      <c r="AH29" s="217"/>
      <c r="AI29" s="217"/>
      <c r="AJ29" s="218" t="e">
        <f>IF(VLOOKUP($AY$2,Data,36,FALSE)=0,"-",VLOOKUP($AY$2,Data,36,FALSE))</f>
        <v>#REF!</v>
      </c>
      <c r="AK29" s="218"/>
      <c r="AL29" s="218"/>
      <c r="AM29" s="218"/>
      <c r="AN29" s="218"/>
      <c r="AO29" s="218"/>
      <c r="AP29" s="218"/>
      <c r="AQ29" s="218"/>
      <c r="AR29" s="218"/>
      <c r="AS29" s="214" t="s">
        <v>30</v>
      </c>
      <c r="AT29" s="214"/>
      <c r="AU29" s="214"/>
      <c r="AV29" s="215"/>
    </row>
    <row r="30" spans="2:48" ht="24.75" customHeight="1">
      <c r="B30" s="199" t="s">
        <v>18</v>
      </c>
      <c r="C30" s="200"/>
      <c r="D30" s="200"/>
      <c r="E30" s="200"/>
      <c r="F30" s="200"/>
      <c r="G30" s="200"/>
      <c r="H30" s="200"/>
      <c r="I30" s="200"/>
      <c r="J30" s="200"/>
      <c r="K30" s="200"/>
      <c r="L30" s="200"/>
      <c r="M30" s="200"/>
      <c r="N30" s="201"/>
      <c r="O30" s="168" t="s">
        <v>12</v>
      </c>
      <c r="P30" s="169"/>
      <c r="Q30" s="169"/>
      <c r="R30" s="169"/>
      <c r="S30" s="249" t="e">
        <f>IF(VLOOKUP($AY$2,Data,40,FALSE)=0,"-",VLOOKUP($AY$2,Data,40,FALSE))</f>
        <v>#REF!</v>
      </c>
      <c r="T30" s="249"/>
      <c r="U30" s="249"/>
      <c r="V30" s="249"/>
      <c r="W30" s="249"/>
      <c r="X30" s="249"/>
      <c r="Y30" s="249"/>
      <c r="Z30" s="249"/>
      <c r="AA30" s="249"/>
      <c r="AB30" s="166" t="s">
        <v>29</v>
      </c>
      <c r="AC30" s="166"/>
      <c r="AD30" s="166"/>
      <c r="AE30" s="167"/>
      <c r="AF30" s="168" t="s">
        <v>13</v>
      </c>
      <c r="AG30" s="169"/>
      <c r="AH30" s="169"/>
      <c r="AI30" s="169"/>
      <c r="AJ30" s="249" t="e">
        <f>IF(VLOOKUP($AY$2,Data,37,FALSE)=0,"-",VLOOKUP($AY$2,Data,37,FALSE))</f>
        <v>#REF!</v>
      </c>
      <c r="AK30" s="249"/>
      <c r="AL30" s="249"/>
      <c r="AM30" s="249"/>
      <c r="AN30" s="249"/>
      <c r="AO30" s="249"/>
      <c r="AP30" s="249"/>
      <c r="AQ30" s="249"/>
      <c r="AR30" s="249"/>
      <c r="AS30" s="166" t="s">
        <v>30</v>
      </c>
      <c r="AT30" s="166"/>
      <c r="AU30" s="166"/>
      <c r="AV30" s="167"/>
    </row>
    <row r="31" spans="2:48" ht="33.75" customHeight="1">
      <c r="B31" s="199" t="s">
        <v>16</v>
      </c>
      <c r="C31" s="200"/>
      <c r="D31" s="200"/>
      <c r="E31" s="200"/>
      <c r="F31" s="200"/>
      <c r="G31" s="200"/>
      <c r="H31" s="200"/>
      <c r="I31" s="200"/>
      <c r="J31" s="200"/>
      <c r="K31" s="200"/>
      <c r="L31" s="200"/>
      <c r="M31" s="200"/>
      <c r="N31" s="201"/>
      <c r="O31" s="310" t="e">
        <f>IF(VLOOKUP($AY$2,Data,41,FALSE)=0,"-",VLOOKUP($AY$2,Data,41,FALSE))</f>
        <v>#REF!</v>
      </c>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c r="AP31" s="311"/>
      <c r="AQ31" s="311"/>
      <c r="AR31" s="311"/>
      <c r="AS31" s="311"/>
      <c r="AT31" s="311"/>
      <c r="AU31" s="311"/>
      <c r="AV31" s="312"/>
    </row>
    <row r="32" spans="2:48" ht="21.75" customHeight="1">
      <c r="B32" s="210" t="s">
        <v>8</v>
      </c>
      <c r="C32" s="211"/>
      <c r="D32" s="211"/>
      <c r="E32" s="211"/>
      <c r="F32" s="211"/>
      <c r="G32" s="211"/>
      <c r="H32" s="211"/>
      <c r="I32" s="211"/>
      <c r="J32" s="211"/>
      <c r="K32" s="211"/>
      <c r="L32" s="211"/>
      <c r="M32" s="211"/>
      <c r="N32" s="212"/>
      <c r="O32" s="310" t="e">
        <f>IF(VLOOKUP($AY$2,Data,42,FALSE)=0,"-",VLOOKUP($AY$2,Data,42,FALSE))</f>
        <v>#REF!</v>
      </c>
      <c r="P32" s="311"/>
      <c r="Q32" s="311"/>
      <c r="R32" s="311"/>
      <c r="S32" s="311"/>
      <c r="T32" s="311"/>
      <c r="U32" s="311"/>
      <c r="V32" s="311"/>
      <c r="W32" s="311"/>
      <c r="X32" s="311"/>
      <c r="Y32" s="311"/>
      <c r="Z32" s="311"/>
      <c r="AA32" s="311"/>
      <c r="AB32" s="311"/>
      <c r="AC32" s="311"/>
      <c r="AD32" s="311"/>
      <c r="AE32" s="311"/>
      <c r="AF32" s="311"/>
      <c r="AG32" s="311"/>
      <c r="AH32" s="311"/>
      <c r="AI32" s="311"/>
      <c r="AJ32" s="311"/>
      <c r="AK32" s="311"/>
      <c r="AL32" s="311"/>
      <c r="AM32" s="311"/>
      <c r="AN32" s="311"/>
      <c r="AO32" s="311"/>
      <c r="AP32" s="311"/>
      <c r="AQ32" s="311"/>
      <c r="AR32" s="311"/>
      <c r="AS32" s="311"/>
      <c r="AT32" s="311"/>
      <c r="AU32" s="311"/>
      <c r="AV32" s="312"/>
    </row>
    <row r="33" spans="2:48" ht="18.600000000000001" customHeight="1">
      <c r="B33" s="176" t="s">
        <v>2</v>
      </c>
      <c r="C33" s="202"/>
      <c r="D33" s="202"/>
      <c r="E33" s="202"/>
      <c r="F33" s="202"/>
      <c r="G33" s="202"/>
      <c r="H33" s="202"/>
      <c r="I33" s="202"/>
      <c r="J33" s="202"/>
      <c r="K33" s="202"/>
      <c r="L33" s="202"/>
      <c r="M33" s="202"/>
      <c r="N33" s="203"/>
      <c r="O33" s="182" t="s">
        <v>27</v>
      </c>
      <c r="P33" s="183"/>
      <c r="Q33" s="183"/>
      <c r="R33" s="183"/>
      <c r="S33" s="183"/>
      <c r="T33" s="183"/>
      <c r="U33" s="183"/>
      <c r="V33" s="184"/>
      <c r="W33" s="319" t="e">
        <f>VLOOKUP($AY$2,Data,43,FALSE)</f>
        <v>#REF!</v>
      </c>
      <c r="X33" s="320"/>
      <c r="Y33" s="320"/>
      <c r="Z33" s="320"/>
      <c r="AA33" s="320"/>
      <c r="AB33" s="320"/>
      <c r="AC33" s="320"/>
      <c r="AD33" s="320"/>
      <c r="AE33" s="321"/>
      <c r="AF33" s="185" t="s">
        <v>28</v>
      </c>
      <c r="AG33" s="183"/>
      <c r="AH33" s="183"/>
      <c r="AI33" s="183"/>
      <c r="AJ33" s="183"/>
      <c r="AK33" s="183"/>
      <c r="AL33" s="183"/>
      <c r="AM33" s="184"/>
      <c r="AN33" s="319" t="e">
        <f>VLOOKUP($AY$2,Data,44,FALSE)</f>
        <v>#REF!</v>
      </c>
      <c r="AO33" s="320"/>
      <c r="AP33" s="320"/>
      <c r="AQ33" s="320"/>
      <c r="AR33" s="320"/>
      <c r="AS33" s="320"/>
      <c r="AT33" s="320"/>
      <c r="AU33" s="320"/>
      <c r="AV33" s="322"/>
    </row>
    <row r="34" spans="2:48" ht="18.600000000000001" customHeight="1">
      <c r="B34" s="204"/>
      <c r="C34" s="205"/>
      <c r="D34" s="205"/>
      <c r="E34" s="205"/>
      <c r="F34" s="205"/>
      <c r="G34" s="205"/>
      <c r="H34" s="205"/>
      <c r="I34" s="205"/>
      <c r="J34" s="205"/>
      <c r="K34" s="205"/>
      <c r="L34" s="205"/>
      <c r="M34" s="205"/>
      <c r="N34" s="206"/>
      <c r="O34" s="186" t="s">
        <v>0</v>
      </c>
      <c r="P34" s="187"/>
      <c r="Q34" s="187"/>
      <c r="R34" s="187"/>
      <c r="S34" s="187"/>
      <c r="T34" s="187"/>
      <c r="U34" s="187"/>
      <c r="V34" s="188"/>
      <c r="W34" s="313" t="e">
        <f>VLOOKUP($AY$2,Data,45,FALSE)</f>
        <v>#REF!</v>
      </c>
      <c r="X34" s="314"/>
      <c r="Y34" s="314"/>
      <c r="Z34" s="314"/>
      <c r="AA34" s="314"/>
      <c r="AB34" s="314"/>
      <c r="AC34" s="314"/>
      <c r="AD34" s="314"/>
      <c r="AE34" s="314"/>
      <c r="AF34" s="314"/>
      <c r="AG34" s="314"/>
      <c r="AH34" s="314"/>
      <c r="AI34" s="314"/>
      <c r="AJ34" s="314"/>
      <c r="AK34" s="314"/>
      <c r="AL34" s="314"/>
      <c r="AM34" s="314"/>
      <c r="AN34" s="314"/>
      <c r="AO34" s="314"/>
      <c r="AP34" s="314"/>
      <c r="AQ34" s="314"/>
      <c r="AR34" s="314"/>
      <c r="AS34" s="314"/>
      <c r="AT34" s="314"/>
      <c r="AU34" s="314"/>
      <c r="AV34" s="315"/>
    </row>
    <row r="35" spans="2:48" ht="18.600000000000001" customHeight="1">
      <c r="B35" s="176" t="s">
        <v>3</v>
      </c>
      <c r="C35" s="177"/>
      <c r="D35" s="177"/>
      <c r="E35" s="177"/>
      <c r="F35" s="177"/>
      <c r="G35" s="177"/>
      <c r="H35" s="177"/>
      <c r="I35" s="177"/>
      <c r="J35" s="177"/>
      <c r="K35" s="177"/>
      <c r="L35" s="177"/>
      <c r="M35" s="177"/>
      <c r="N35" s="178"/>
      <c r="O35" s="182" t="s">
        <v>27</v>
      </c>
      <c r="P35" s="183"/>
      <c r="Q35" s="183"/>
      <c r="R35" s="183"/>
      <c r="S35" s="183"/>
      <c r="T35" s="183"/>
      <c r="U35" s="183"/>
      <c r="V35" s="184"/>
      <c r="W35" s="319" t="e">
        <f>VLOOKUP($AY$2,Data,46,FALSE)</f>
        <v>#REF!</v>
      </c>
      <c r="X35" s="320"/>
      <c r="Y35" s="320"/>
      <c r="Z35" s="320"/>
      <c r="AA35" s="320"/>
      <c r="AB35" s="320"/>
      <c r="AC35" s="320"/>
      <c r="AD35" s="320"/>
      <c r="AE35" s="321"/>
      <c r="AF35" s="185" t="s">
        <v>28</v>
      </c>
      <c r="AG35" s="183"/>
      <c r="AH35" s="183"/>
      <c r="AI35" s="183"/>
      <c r="AJ35" s="183"/>
      <c r="AK35" s="183"/>
      <c r="AL35" s="183"/>
      <c r="AM35" s="184"/>
      <c r="AN35" s="319" t="e">
        <f>VLOOKUP($AY$2,Data,47,FALSE)</f>
        <v>#REF!</v>
      </c>
      <c r="AO35" s="320"/>
      <c r="AP35" s="320"/>
      <c r="AQ35" s="320"/>
      <c r="AR35" s="320"/>
      <c r="AS35" s="320"/>
      <c r="AT35" s="320"/>
      <c r="AU35" s="320"/>
      <c r="AV35" s="322"/>
    </row>
    <row r="36" spans="2:48" ht="18.600000000000001" customHeight="1">
      <c r="B36" s="179"/>
      <c r="C36" s="180"/>
      <c r="D36" s="180"/>
      <c r="E36" s="180"/>
      <c r="F36" s="180"/>
      <c r="G36" s="180"/>
      <c r="H36" s="180"/>
      <c r="I36" s="180"/>
      <c r="J36" s="180"/>
      <c r="K36" s="180"/>
      <c r="L36" s="180"/>
      <c r="M36" s="180"/>
      <c r="N36" s="181"/>
      <c r="O36" s="186" t="s">
        <v>0</v>
      </c>
      <c r="P36" s="187"/>
      <c r="Q36" s="187"/>
      <c r="R36" s="187"/>
      <c r="S36" s="187"/>
      <c r="T36" s="187"/>
      <c r="U36" s="187"/>
      <c r="V36" s="188"/>
      <c r="W36" s="313" t="e">
        <f>VLOOKUP($AY$2,Data,48,FALSE)</f>
        <v>#REF!</v>
      </c>
      <c r="X36" s="314"/>
      <c r="Y36" s="314"/>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5"/>
    </row>
    <row r="37" spans="2:48" ht="18.600000000000001" customHeight="1">
      <c r="B37" s="192" t="s">
        <v>1</v>
      </c>
      <c r="C37" s="177"/>
      <c r="D37" s="177"/>
      <c r="E37" s="177"/>
      <c r="F37" s="177"/>
      <c r="G37" s="177"/>
      <c r="H37" s="177"/>
      <c r="I37" s="177"/>
      <c r="J37" s="177"/>
      <c r="K37" s="177"/>
      <c r="L37" s="177"/>
      <c r="M37" s="177"/>
      <c r="N37" s="178"/>
      <c r="O37" s="316" t="e">
        <f>VLOOKUP($AY$2,Data,49,FALSE)</f>
        <v>#REF!</v>
      </c>
      <c r="P37" s="317"/>
      <c r="Q37" s="317"/>
      <c r="R37" s="317"/>
      <c r="S37" s="317"/>
      <c r="T37" s="317"/>
      <c r="U37" s="317"/>
      <c r="V37" s="317"/>
      <c r="W37" s="317"/>
      <c r="X37" s="317"/>
      <c r="Y37" s="317"/>
      <c r="Z37" s="317"/>
      <c r="AA37" s="317"/>
      <c r="AB37" s="317"/>
      <c r="AC37" s="317"/>
      <c r="AD37" s="317"/>
      <c r="AE37" s="317"/>
      <c r="AF37" s="317"/>
      <c r="AG37" s="317"/>
      <c r="AH37" s="317"/>
      <c r="AI37" s="317"/>
      <c r="AJ37" s="317"/>
      <c r="AK37" s="317"/>
      <c r="AL37" s="317"/>
      <c r="AM37" s="317"/>
      <c r="AN37" s="317"/>
      <c r="AO37" s="317"/>
      <c r="AP37" s="317"/>
      <c r="AQ37" s="317"/>
      <c r="AR37" s="317"/>
      <c r="AS37" s="317"/>
      <c r="AT37" s="317"/>
      <c r="AU37" s="317"/>
      <c r="AV37" s="318"/>
    </row>
    <row r="38" spans="2:48" ht="18.600000000000001" customHeight="1">
      <c r="B38" s="193"/>
      <c r="C38" s="194"/>
      <c r="D38" s="194"/>
      <c r="E38" s="194"/>
      <c r="F38" s="194"/>
      <c r="G38" s="194"/>
      <c r="H38" s="194"/>
      <c r="I38" s="194"/>
      <c r="J38" s="194"/>
      <c r="K38" s="194"/>
      <c r="L38" s="194"/>
      <c r="M38" s="194"/>
      <c r="N38" s="195"/>
      <c r="O38" s="160"/>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2"/>
    </row>
    <row r="39" spans="2:48" ht="18.600000000000001" customHeight="1">
      <c r="B39" s="193"/>
      <c r="C39" s="194"/>
      <c r="D39" s="194"/>
      <c r="E39" s="194"/>
      <c r="F39" s="194"/>
      <c r="G39" s="194"/>
      <c r="H39" s="194"/>
      <c r="I39" s="194"/>
      <c r="J39" s="194"/>
      <c r="K39" s="194"/>
      <c r="L39" s="194"/>
      <c r="M39" s="194"/>
      <c r="N39" s="195"/>
      <c r="O39" s="163"/>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5"/>
    </row>
    <row r="40" spans="2:48" ht="18.600000000000001" customHeight="1">
      <c r="B40" s="193"/>
      <c r="C40" s="194"/>
      <c r="D40" s="194"/>
      <c r="E40" s="194"/>
      <c r="F40" s="194"/>
      <c r="G40" s="194"/>
      <c r="H40" s="194"/>
      <c r="I40" s="194"/>
      <c r="J40" s="194"/>
      <c r="K40" s="194"/>
      <c r="L40" s="194"/>
      <c r="M40" s="194"/>
      <c r="N40" s="195"/>
      <c r="O40" s="163"/>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5"/>
    </row>
    <row r="41" spans="2:48" ht="18.600000000000001" customHeight="1">
      <c r="B41" s="193"/>
      <c r="C41" s="194"/>
      <c r="D41" s="194"/>
      <c r="E41" s="194"/>
      <c r="F41" s="194"/>
      <c r="G41" s="194"/>
      <c r="H41" s="194"/>
      <c r="I41" s="194"/>
      <c r="J41" s="194"/>
      <c r="K41" s="194"/>
      <c r="L41" s="194"/>
      <c r="M41" s="194"/>
      <c r="N41" s="195"/>
      <c r="O41" s="171"/>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3"/>
    </row>
    <row r="42" spans="2:48" ht="18.600000000000001" customHeight="1">
      <c r="B42" s="174" t="s">
        <v>20</v>
      </c>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row>
    <row r="43" spans="2:48" ht="18.600000000000001" customHeight="1">
      <c r="B43" s="175" t="s">
        <v>48</v>
      </c>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row>
  </sheetData>
  <mergeCells count="154">
    <mergeCell ref="O6:AV6"/>
    <mergeCell ref="AK17:AQ17"/>
    <mergeCell ref="S25:AA25"/>
    <mergeCell ref="AF22:AI22"/>
    <mergeCell ref="AB24:AE24"/>
    <mergeCell ref="B6:N6"/>
    <mergeCell ref="O16:R16"/>
    <mergeCell ref="O17:R17"/>
    <mergeCell ref="AB18:AE18"/>
    <mergeCell ref="AS16:AV16"/>
    <mergeCell ref="B21:G23"/>
    <mergeCell ref="O23:R23"/>
    <mergeCell ref="S23:AA23"/>
    <mergeCell ref="AB21:AE21"/>
    <mergeCell ref="AB22:AE22"/>
    <mergeCell ref="AJ23:AR23"/>
    <mergeCell ref="AJ24:AR24"/>
    <mergeCell ref="AS25:AV25"/>
    <mergeCell ref="AS23:AV23"/>
    <mergeCell ref="B24:G26"/>
    <mergeCell ref="S15:AA15"/>
    <mergeCell ref="O15:R15"/>
    <mergeCell ref="H20:N20"/>
    <mergeCell ref="AJ15:AR15"/>
    <mergeCell ref="O31:AV31"/>
    <mergeCell ref="AB23:AE23"/>
    <mergeCell ref="AS22:AV22"/>
    <mergeCell ref="AS26:AV26"/>
    <mergeCell ref="H23:N23"/>
    <mergeCell ref="H26:N26"/>
    <mergeCell ref="S24:AA24"/>
    <mergeCell ref="H24:N24"/>
    <mergeCell ref="O22:R22"/>
    <mergeCell ref="O26:R26"/>
    <mergeCell ref="S30:AA30"/>
    <mergeCell ref="AJ26:AR26"/>
    <mergeCell ref="AF29:AI29"/>
    <mergeCell ref="AB27:AE27"/>
    <mergeCell ref="AB28:AE28"/>
    <mergeCell ref="AB29:AE29"/>
    <mergeCell ref="AS28:AV28"/>
    <mergeCell ref="O25:R25"/>
    <mergeCell ref="B32:N32"/>
    <mergeCell ref="S29:AA29"/>
    <mergeCell ref="AB26:AE26"/>
    <mergeCell ref="AF18:AI18"/>
    <mergeCell ref="AF19:AI19"/>
    <mergeCell ref="O36:V36"/>
    <mergeCell ref="O35:V35"/>
    <mergeCell ref="AF28:AI28"/>
    <mergeCell ref="O32:AV32"/>
    <mergeCell ref="AS30:AV30"/>
    <mergeCell ref="AN35:AV35"/>
    <mergeCell ref="AF23:AI23"/>
    <mergeCell ref="W36:AV36"/>
    <mergeCell ref="AS21:AV21"/>
    <mergeCell ref="AF20:AI20"/>
    <mergeCell ref="AF21:AI21"/>
    <mergeCell ref="AS19:AV19"/>
    <mergeCell ref="AS20:AV20"/>
    <mergeCell ref="AJ20:AR20"/>
    <mergeCell ref="AJ21:AR21"/>
    <mergeCell ref="AS24:AV24"/>
    <mergeCell ref="B27:N27"/>
    <mergeCell ref="AF26:AI26"/>
    <mergeCell ref="B31:N31"/>
    <mergeCell ref="AB20:AE20"/>
    <mergeCell ref="B28:N28"/>
    <mergeCell ref="B29:N29"/>
    <mergeCell ref="AJ25:AR25"/>
    <mergeCell ref="AJ28:AR28"/>
    <mergeCell ref="B30:N30"/>
    <mergeCell ref="O24:R24"/>
    <mergeCell ref="AF24:AI24"/>
    <mergeCell ref="AF25:AI25"/>
    <mergeCell ref="AF27:AI27"/>
    <mergeCell ref="AJ27:AR27"/>
    <mergeCell ref="AF30:AI30"/>
    <mergeCell ref="AB30:AE30"/>
    <mergeCell ref="AJ30:AR30"/>
    <mergeCell ref="S28:AA28"/>
    <mergeCell ref="O27:R27"/>
    <mergeCell ref="AB25:AE25"/>
    <mergeCell ref="O28:R28"/>
    <mergeCell ref="O29:R29"/>
    <mergeCell ref="O30:R30"/>
    <mergeCell ref="O20:R20"/>
    <mergeCell ref="O21:R21"/>
    <mergeCell ref="B43:AV43"/>
    <mergeCell ref="W34:AV34"/>
    <mergeCell ref="B33:N34"/>
    <mergeCell ref="B42:AV42"/>
    <mergeCell ref="B35:N36"/>
    <mergeCell ref="O37:AV37"/>
    <mergeCell ref="O39:AV39"/>
    <mergeCell ref="O33:V33"/>
    <mergeCell ref="O34:V34"/>
    <mergeCell ref="AF35:AM35"/>
    <mergeCell ref="W33:AE33"/>
    <mergeCell ref="AN33:AV33"/>
    <mergeCell ref="W35:AE35"/>
    <mergeCell ref="AF33:AM33"/>
    <mergeCell ref="O41:AV41"/>
    <mergeCell ref="B37:N41"/>
    <mergeCell ref="O40:AV40"/>
    <mergeCell ref="O38:AV38"/>
    <mergeCell ref="AB19:AE19"/>
    <mergeCell ref="B11:N12"/>
    <mergeCell ref="O11:AV12"/>
    <mergeCell ref="S20:AA20"/>
    <mergeCell ref="AS27:AV27"/>
    <mergeCell ref="S26:AA26"/>
    <mergeCell ref="S27:AA27"/>
    <mergeCell ref="AJ29:AR29"/>
    <mergeCell ref="H19:N19"/>
    <mergeCell ref="AS15:AV15"/>
    <mergeCell ref="AF15:AI15"/>
    <mergeCell ref="AF16:AI16"/>
    <mergeCell ref="AF17:AI17"/>
    <mergeCell ref="AB16:AE16"/>
    <mergeCell ref="H22:N22"/>
    <mergeCell ref="AS18:AV18"/>
    <mergeCell ref="AJ18:AR18"/>
    <mergeCell ref="S21:AA21"/>
    <mergeCell ref="AJ22:AR22"/>
    <mergeCell ref="H21:N21"/>
    <mergeCell ref="AJ16:AR16"/>
    <mergeCell ref="H25:N25"/>
    <mergeCell ref="AS29:AV29"/>
    <mergeCell ref="S22:AA22"/>
    <mergeCell ref="O4:AV5"/>
    <mergeCell ref="H18:N18"/>
    <mergeCell ref="O18:R18"/>
    <mergeCell ref="H16:N16"/>
    <mergeCell ref="B2:AV2"/>
    <mergeCell ref="B7:N8"/>
    <mergeCell ref="B4:N5"/>
    <mergeCell ref="O7:AV8"/>
    <mergeCell ref="B9:N10"/>
    <mergeCell ref="AB15:AE15"/>
    <mergeCell ref="T17:Z17"/>
    <mergeCell ref="O9:AV10"/>
    <mergeCell ref="B15:G20"/>
    <mergeCell ref="O19:R19"/>
    <mergeCell ref="B13:N14"/>
    <mergeCell ref="O13:AV14"/>
    <mergeCell ref="S16:AA16"/>
    <mergeCell ref="S18:AA18"/>
    <mergeCell ref="H17:N17"/>
    <mergeCell ref="AS17:AV17"/>
    <mergeCell ref="AB17:AE17"/>
    <mergeCell ref="AJ19:AR19"/>
    <mergeCell ref="S19:AA19"/>
    <mergeCell ref="H15:N15"/>
  </mergeCells>
  <phoneticPr fontId="2"/>
  <printOptions horizontalCentered="1"/>
  <pageMargins left="0.39370078740157483" right="0.39370078740157483" top="0.41" bottom="0.26" header="0.35" footer="0.24"/>
  <pageSetup paperSize="9" scale="98"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Y43"/>
  <sheetViews>
    <sheetView view="pageBreakPreview" zoomScale="75" zoomScaleNormal="100" workbookViewId="0">
      <selection activeCell="B7" sqref="B7:N8"/>
    </sheetView>
  </sheetViews>
  <sheetFormatPr defaultRowHeight="18.600000000000001" customHeight="1"/>
  <cols>
    <col min="1" max="1" width="2.125" style="1" customWidth="1"/>
    <col min="2" max="14" width="2.375" style="1" customWidth="1"/>
    <col min="15" max="47" width="2" style="1" customWidth="1"/>
    <col min="48" max="48" width="1.875" style="1" customWidth="1"/>
    <col min="49" max="49" width="2.125" style="1" customWidth="1"/>
    <col min="50" max="50" width="13.25" style="1" customWidth="1"/>
    <col min="51" max="51" width="2.75" style="1" customWidth="1"/>
    <col min="52" max="61" width="2.125" style="1" customWidth="1"/>
    <col min="62" max="16384" width="9" style="1"/>
  </cols>
  <sheetData>
    <row r="1" spans="2:51" ht="36.75" customHeight="1"/>
    <row r="2" spans="2:51" ht="18.600000000000001" customHeight="1">
      <c r="B2" s="289" t="s">
        <v>25</v>
      </c>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X2" s="11" t="s">
        <v>43</v>
      </c>
      <c r="AY2" s="12">
        <v>26</v>
      </c>
    </row>
    <row r="3" spans="2:51" ht="9.75" customHeight="1">
      <c r="AS3" s="3"/>
      <c r="AT3" s="3"/>
      <c r="AU3" s="3"/>
      <c r="AV3" s="2"/>
    </row>
    <row r="4" spans="2:51" ht="15.75" customHeight="1">
      <c r="B4" s="291" t="s">
        <v>110</v>
      </c>
      <c r="C4" s="292"/>
      <c r="D4" s="292"/>
      <c r="E4" s="292"/>
      <c r="F4" s="292"/>
      <c r="G4" s="292"/>
      <c r="H4" s="292"/>
      <c r="I4" s="292"/>
      <c r="J4" s="292"/>
      <c r="K4" s="292"/>
      <c r="L4" s="292"/>
      <c r="M4" s="292"/>
      <c r="N4" s="293"/>
      <c r="O4" s="291" t="e">
        <f>VLOOKUP($AY$2,Data,3,FALSE)</f>
        <v>#REF!</v>
      </c>
      <c r="P4" s="292"/>
      <c r="Q4" s="29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3"/>
    </row>
    <row r="5" spans="2:51" ht="15.75" customHeight="1">
      <c r="B5" s="294"/>
      <c r="C5" s="295"/>
      <c r="D5" s="295"/>
      <c r="E5" s="295"/>
      <c r="F5" s="295"/>
      <c r="G5" s="295"/>
      <c r="H5" s="295"/>
      <c r="I5" s="295"/>
      <c r="J5" s="295"/>
      <c r="K5" s="295"/>
      <c r="L5" s="295"/>
      <c r="M5" s="295"/>
      <c r="N5" s="296"/>
      <c r="O5" s="294"/>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6"/>
    </row>
    <row r="6" spans="2:51" ht="23.25" customHeight="1">
      <c r="B6" s="303" t="s">
        <v>23</v>
      </c>
      <c r="C6" s="304"/>
      <c r="D6" s="304"/>
      <c r="E6" s="304"/>
      <c r="F6" s="304"/>
      <c r="G6" s="304"/>
      <c r="H6" s="304"/>
      <c r="I6" s="304"/>
      <c r="J6" s="304"/>
      <c r="K6" s="304"/>
      <c r="L6" s="304"/>
      <c r="M6" s="304"/>
      <c r="N6" s="305"/>
      <c r="O6" s="307" t="e">
        <f>VLOOKUP($AY$2,Data,4,FALSE)</f>
        <v>#REF!</v>
      </c>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8"/>
      <c r="AS6" s="308"/>
      <c r="AT6" s="308"/>
      <c r="AU6" s="308"/>
      <c r="AV6" s="309"/>
    </row>
    <row r="7" spans="2:51" ht="18.600000000000001" customHeight="1">
      <c r="B7" s="176" t="s">
        <v>26</v>
      </c>
      <c r="C7" s="177"/>
      <c r="D7" s="177"/>
      <c r="E7" s="177"/>
      <c r="F7" s="177"/>
      <c r="G7" s="177"/>
      <c r="H7" s="177"/>
      <c r="I7" s="177"/>
      <c r="J7" s="177"/>
      <c r="K7" s="177"/>
      <c r="L7" s="177"/>
      <c r="M7" s="177"/>
      <c r="N7" s="178"/>
      <c r="O7" s="291" t="e">
        <f>VLOOKUP($AY$2,Data,5,FALSE)&amp;VLOOKUP($AY$2,Data,6,FALSE)</f>
        <v>#REF!</v>
      </c>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3"/>
    </row>
    <row r="8" spans="2:51" ht="18.600000000000001" customHeight="1">
      <c r="B8" s="179"/>
      <c r="C8" s="180"/>
      <c r="D8" s="180"/>
      <c r="E8" s="180"/>
      <c r="F8" s="180"/>
      <c r="G8" s="180"/>
      <c r="H8" s="180"/>
      <c r="I8" s="180"/>
      <c r="J8" s="180"/>
      <c r="K8" s="180"/>
      <c r="L8" s="180"/>
      <c r="M8" s="180"/>
      <c r="N8" s="181"/>
      <c r="O8" s="294"/>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6"/>
    </row>
    <row r="9" spans="2:51" ht="17.25" customHeight="1">
      <c r="B9" s="176" t="s">
        <v>24</v>
      </c>
      <c r="C9" s="177"/>
      <c r="D9" s="177"/>
      <c r="E9" s="177"/>
      <c r="F9" s="177"/>
      <c r="G9" s="177"/>
      <c r="H9" s="177"/>
      <c r="I9" s="177"/>
      <c r="J9" s="177"/>
      <c r="K9" s="177"/>
      <c r="L9" s="177"/>
      <c r="M9" s="177"/>
      <c r="N9" s="178"/>
      <c r="O9" s="291" t="e">
        <f>VLOOKUP($AY$2,Data,7,FALSE)</f>
        <v>#REF!</v>
      </c>
      <c r="P9" s="292"/>
      <c r="Q9" s="292"/>
      <c r="R9" s="292"/>
      <c r="S9" s="292"/>
      <c r="T9" s="292"/>
      <c r="U9" s="292"/>
      <c r="V9" s="292"/>
      <c r="W9" s="292"/>
      <c r="X9" s="292"/>
      <c r="Y9" s="292"/>
      <c r="Z9" s="292"/>
      <c r="AA9" s="292"/>
      <c r="AB9" s="292"/>
      <c r="AC9" s="292"/>
      <c r="AD9" s="292"/>
      <c r="AE9" s="292"/>
      <c r="AF9" s="292"/>
      <c r="AG9" s="292"/>
      <c r="AH9" s="292"/>
      <c r="AI9" s="292"/>
      <c r="AJ9" s="292"/>
      <c r="AK9" s="292"/>
      <c r="AL9" s="292"/>
      <c r="AM9" s="292"/>
      <c r="AN9" s="292"/>
      <c r="AO9" s="292"/>
      <c r="AP9" s="292"/>
      <c r="AQ9" s="292"/>
      <c r="AR9" s="292"/>
      <c r="AS9" s="292"/>
      <c r="AT9" s="292"/>
      <c r="AU9" s="292"/>
      <c r="AV9" s="293"/>
    </row>
    <row r="10" spans="2:51" ht="17.25" customHeight="1">
      <c r="B10" s="179"/>
      <c r="C10" s="180"/>
      <c r="D10" s="180"/>
      <c r="E10" s="180"/>
      <c r="F10" s="180"/>
      <c r="G10" s="180"/>
      <c r="H10" s="180"/>
      <c r="I10" s="180"/>
      <c r="J10" s="180"/>
      <c r="K10" s="180"/>
      <c r="L10" s="180"/>
      <c r="M10" s="180"/>
      <c r="N10" s="181"/>
      <c r="O10" s="294"/>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6"/>
    </row>
    <row r="11" spans="2:51" ht="15.75" customHeight="1">
      <c r="B11" s="192" t="s">
        <v>111</v>
      </c>
      <c r="C11" s="177"/>
      <c r="D11" s="177"/>
      <c r="E11" s="177"/>
      <c r="F11" s="177"/>
      <c r="G11" s="177"/>
      <c r="H11" s="177"/>
      <c r="I11" s="177"/>
      <c r="J11" s="177"/>
      <c r="K11" s="177"/>
      <c r="L11" s="177"/>
      <c r="M11" s="177"/>
      <c r="N11" s="178"/>
      <c r="O11" s="323" t="e">
        <f>VLOOKUP($AY$2,Data,8,FALSE)</f>
        <v>#REF!</v>
      </c>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5"/>
    </row>
    <row r="12" spans="2:51" ht="15.75" customHeight="1">
      <c r="B12" s="179"/>
      <c r="C12" s="180"/>
      <c r="D12" s="180"/>
      <c r="E12" s="180"/>
      <c r="F12" s="180"/>
      <c r="G12" s="180"/>
      <c r="H12" s="180"/>
      <c r="I12" s="180"/>
      <c r="J12" s="180"/>
      <c r="K12" s="180"/>
      <c r="L12" s="180"/>
      <c r="M12" s="180"/>
      <c r="N12" s="181"/>
      <c r="O12" s="326"/>
      <c r="P12" s="327"/>
      <c r="Q12" s="327"/>
      <c r="R12" s="327"/>
      <c r="S12" s="327"/>
      <c r="T12" s="327"/>
      <c r="U12" s="327"/>
      <c r="V12" s="327"/>
      <c r="W12" s="327"/>
      <c r="X12" s="327"/>
      <c r="Y12" s="327"/>
      <c r="Z12" s="327"/>
      <c r="AA12" s="327"/>
      <c r="AB12" s="327"/>
      <c r="AC12" s="327"/>
      <c r="AD12" s="327"/>
      <c r="AE12" s="327"/>
      <c r="AF12" s="327"/>
      <c r="AG12" s="327"/>
      <c r="AH12" s="327"/>
      <c r="AI12" s="327"/>
      <c r="AJ12" s="327"/>
      <c r="AK12" s="327"/>
      <c r="AL12" s="327"/>
      <c r="AM12" s="327"/>
      <c r="AN12" s="327"/>
      <c r="AO12" s="327"/>
      <c r="AP12" s="327"/>
      <c r="AQ12" s="327"/>
      <c r="AR12" s="327"/>
      <c r="AS12" s="327"/>
      <c r="AT12" s="327"/>
      <c r="AU12" s="327"/>
      <c r="AV12" s="328"/>
    </row>
    <row r="13" spans="2:51" ht="18.600000000000001" customHeight="1">
      <c r="B13" s="266" t="s">
        <v>114</v>
      </c>
      <c r="C13" s="267"/>
      <c r="D13" s="267"/>
      <c r="E13" s="267"/>
      <c r="F13" s="267"/>
      <c r="G13" s="267"/>
      <c r="H13" s="267"/>
      <c r="I13" s="267"/>
      <c r="J13" s="267"/>
      <c r="K13" s="267"/>
      <c r="L13" s="267"/>
      <c r="M13" s="267"/>
      <c r="N13" s="268"/>
      <c r="O13" s="272" t="e">
        <f>VLOOKUP($AY$2,Data,2,FALSE)</f>
        <v>#REF!</v>
      </c>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4"/>
    </row>
    <row r="14" spans="2:51" ht="18.600000000000001" customHeight="1">
      <c r="B14" s="269"/>
      <c r="C14" s="270"/>
      <c r="D14" s="270"/>
      <c r="E14" s="270"/>
      <c r="F14" s="270"/>
      <c r="G14" s="270"/>
      <c r="H14" s="270"/>
      <c r="I14" s="270"/>
      <c r="J14" s="270"/>
      <c r="K14" s="270"/>
      <c r="L14" s="270"/>
      <c r="M14" s="270"/>
      <c r="N14" s="271"/>
      <c r="O14" s="275"/>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7"/>
    </row>
    <row r="15" spans="2:51" ht="24.75" customHeight="1">
      <c r="B15" s="176" t="s">
        <v>9</v>
      </c>
      <c r="C15" s="177"/>
      <c r="D15" s="177"/>
      <c r="E15" s="177"/>
      <c r="F15" s="177"/>
      <c r="G15" s="260"/>
      <c r="H15" s="237" t="s">
        <v>4</v>
      </c>
      <c r="I15" s="238"/>
      <c r="J15" s="238"/>
      <c r="K15" s="238"/>
      <c r="L15" s="238"/>
      <c r="M15" s="238"/>
      <c r="N15" s="239"/>
      <c r="O15" s="168" t="s">
        <v>12</v>
      </c>
      <c r="P15" s="169"/>
      <c r="Q15" s="169"/>
      <c r="R15" s="169"/>
      <c r="S15" s="281" t="e">
        <f>IF(VLOOKUP($AY$2,Data,10,FALSE)=0,"-",VLOOKUP($AY$2,Data,10,FALSE))</f>
        <v>#REF!</v>
      </c>
      <c r="T15" s="281"/>
      <c r="U15" s="281"/>
      <c r="V15" s="281"/>
      <c r="W15" s="281"/>
      <c r="X15" s="281"/>
      <c r="Y15" s="281"/>
      <c r="Z15" s="281"/>
      <c r="AA15" s="281"/>
      <c r="AB15" s="281"/>
      <c r="AC15" s="281"/>
      <c r="AD15" s="281"/>
      <c r="AE15" s="282"/>
      <c r="AF15" s="168" t="s">
        <v>13</v>
      </c>
      <c r="AG15" s="169"/>
      <c r="AH15" s="169"/>
      <c r="AI15" s="169"/>
      <c r="AJ15" s="281" t="e">
        <f>IF(VLOOKUP($AY$2,Data,9,FALSE)=0,"-",VLOOKUP($AY$2,Data,9,FALSE))</f>
        <v>#REF!</v>
      </c>
      <c r="AK15" s="281"/>
      <c r="AL15" s="281"/>
      <c r="AM15" s="281"/>
      <c r="AN15" s="281"/>
      <c r="AO15" s="281"/>
      <c r="AP15" s="281"/>
      <c r="AQ15" s="281"/>
      <c r="AR15" s="281"/>
      <c r="AS15" s="281"/>
      <c r="AT15" s="281"/>
      <c r="AU15" s="281"/>
      <c r="AV15" s="282"/>
    </row>
    <row r="16" spans="2:51" ht="24.75" customHeight="1">
      <c r="B16" s="193"/>
      <c r="C16" s="194"/>
      <c r="D16" s="194"/>
      <c r="E16" s="194"/>
      <c r="F16" s="194"/>
      <c r="G16" s="261"/>
      <c r="H16" s="229" t="s">
        <v>5</v>
      </c>
      <c r="I16" s="230"/>
      <c r="J16" s="230"/>
      <c r="K16" s="230"/>
      <c r="L16" s="230"/>
      <c r="M16" s="230"/>
      <c r="N16" s="231"/>
      <c r="O16" s="232" t="s">
        <v>12</v>
      </c>
      <c r="P16" s="233"/>
      <c r="Q16" s="233"/>
      <c r="R16" s="233"/>
      <c r="S16" s="234" t="e">
        <f>IF(VLOOKUP($AY$2,Data,16,FALSE)=0,"-",VLOOKUP($AY$2,Data,16,FALSE))</f>
        <v>#REF!</v>
      </c>
      <c r="T16" s="234"/>
      <c r="U16" s="234"/>
      <c r="V16" s="234"/>
      <c r="W16" s="234"/>
      <c r="X16" s="234"/>
      <c r="Y16" s="234"/>
      <c r="Z16" s="234"/>
      <c r="AA16" s="234"/>
      <c r="AB16" s="235" t="s">
        <v>29</v>
      </c>
      <c r="AC16" s="235"/>
      <c r="AD16" s="235"/>
      <c r="AE16" s="236"/>
      <c r="AF16" s="232" t="s">
        <v>13</v>
      </c>
      <c r="AG16" s="233"/>
      <c r="AH16" s="233"/>
      <c r="AI16" s="233"/>
      <c r="AJ16" s="234" t="e">
        <f>IF(VLOOKUP($AY$2,Data,11,FALSE)=0,"-",VLOOKUP($AY$2,Data,11,FALSE))</f>
        <v>#REF!</v>
      </c>
      <c r="AK16" s="234"/>
      <c r="AL16" s="234"/>
      <c r="AM16" s="234"/>
      <c r="AN16" s="234"/>
      <c r="AO16" s="234"/>
      <c r="AP16" s="234"/>
      <c r="AQ16" s="234"/>
      <c r="AR16" s="234"/>
      <c r="AS16" s="235" t="s">
        <v>30</v>
      </c>
      <c r="AT16" s="235"/>
      <c r="AU16" s="235"/>
      <c r="AV16" s="236"/>
    </row>
    <row r="17" spans="2:48" ht="24.75" customHeight="1">
      <c r="B17" s="193"/>
      <c r="C17" s="194"/>
      <c r="D17" s="194"/>
      <c r="E17" s="194"/>
      <c r="F17" s="194"/>
      <c r="G17" s="261"/>
      <c r="H17" s="278" t="s">
        <v>19</v>
      </c>
      <c r="I17" s="279"/>
      <c r="J17" s="279"/>
      <c r="K17" s="279"/>
      <c r="L17" s="279"/>
      <c r="M17" s="279"/>
      <c r="N17" s="280"/>
      <c r="O17" s="244" t="s">
        <v>12</v>
      </c>
      <c r="P17" s="245"/>
      <c r="Q17" s="245"/>
      <c r="R17" s="245"/>
      <c r="S17" s="13" t="s">
        <v>44</v>
      </c>
      <c r="T17" s="306" t="e">
        <f>IF(VLOOKUP($AY$2,Data,17,FALSE)=0,"-",VLOOKUP($AY$2,Data,17,FALSE))</f>
        <v>#REF!</v>
      </c>
      <c r="U17" s="306"/>
      <c r="V17" s="306"/>
      <c r="W17" s="306"/>
      <c r="X17" s="306"/>
      <c r="Y17" s="306"/>
      <c r="Z17" s="306"/>
      <c r="AA17" s="13" t="s">
        <v>45</v>
      </c>
      <c r="AB17" s="235" t="s">
        <v>29</v>
      </c>
      <c r="AC17" s="235"/>
      <c r="AD17" s="235"/>
      <c r="AE17" s="236"/>
      <c r="AF17" s="244" t="s">
        <v>13</v>
      </c>
      <c r="AG17" s="245"/>
      <c r="AH17" s="245"/>
      <c r="AI17" s="245"/>
      <c r="AJ17" s="13" t="s">
        <v>46</v>
      </c>
      <c r="AK17" s="306" t="e">
        <f>IF(VLOOKUP($AY$2,Data,12,FALSE)=0,"-",VLOOKUP($AY$2,Data,12,FALSE))</f>
        <v>#REF!</v>
      </c>
      <c r="AL17" s="306"/>
      <c r="AM17" s="306"/>
      <c r="AN17" s="306"/>
      <c r="AO17" s="306"/>
      <c r="AP17" s="306"/>
      <c r="AQ17" s="306"/>
      <c r="AR17" s="13" t="s">
        <v>47</v>
      </c>
      <c r="AS17" s="235" t="s">
        <v>30</v>
      </c>
      <c r="AT17" s="235"/>
      <c r="AU17" s="235"/>
      <c r="AV17" s="236"/>
    </row>
    <row r="18" spans="2:48" ht="24.75" customHeight="1">
      <c r="B18" s="193"/>
      <c r="C18" s="194"/>
      <c r="D18" s="194"/>
      <c r="E18" s="194"/>
      <c r="F18" s="194"/>
      <c r="G18" s="261"/>
      <c r="H18" s="257" t="s">
        <v>6</v>
      </c>
      <c r="I18" s="258"/>
      <c r="J18" s="258"/>
      <c r="K18" s="258"/>
      <c r="L18" s="258"/>
      <c r="M18" s="258"/>
      <c r="N18" s="259"/>
      <c r="O18" s="244" t="s">
        <v>12</v>
      </c>
      <c r="P18" s="245"/>
      <c r="Q18" s="245"/>
      <c r="R18" s="245"/>
      <c r="S18" s="306" t="e">
        <f>IF(VLOOKUP($AY$2,Data,18,FALSE)=0,"-",VLOOKUP($AY$2,Data,18,FALSE))</f>
        <v>#REF!</v>
      </c>
      <c r="T18" s="306"/>
      <c r="U18" s="306"/>
      <c r="V18" s="306"/>
      <c r="W18" s="306"/>
      <c r="X18" s="306"/>
      <c r="Y18" s="306"/>
      <c r="Z18" s="306"/>
      <c r="AA18" s="306"/>
      <c r="AB18" s="253"/>
      <c r="AC18" s="253"/>
      <c r="AD18" s="253"/>
      <c r="AE18" s="254"/>
      <c r="AF18" s="244" t="s">
        <v>13</v>
      </c>
      <c r="AG18" s="245"/>
      <c r="AH18" s="245"/>
      <c r="AI18" s="245"/>
      <c r="AJ18" s="306" t="e">
        <f>IF(VLOOKUP($AY$2,Data,13,FALSE)=0,"-",VLOOKUP($AY$2,Data,13,FALSE))</f>
        <v>#REF!</v>
      </c>
      <c r="AK18" s="306"/>
      <c r="AL18" s="306"/>
      <c r="AM18" s="306"/>
      <c r="AN18" s="306"/>
      <c r="AO18" s="306"/>
      <c r="AP18" s="306"/>
      <c r="AQ18" s="306"/>
      <c r="AR18" s="306"/>
      <c r="AS18" s="253"/>
      <c r="AT18" s="253"/>
      <c r="AU18" s="253"/>
      <c r="AV18" s="254"/>
    </row>
    <row r="19" spans="2:48" ht="24.75" customHeight="1">
      <c r="B19" s="193"/>
      <c r="C19" s="194"/>
      <c r="D19" s="194"/>
      <c r="E19" s="194"/>
      <c r="F19" s="194"/>
      <c r="G19" s="261"/>
      <c r="H19" s="257" t="s">
        <v>112</v>
      </c>
      <c r="I19" s="258"/>
      <c r="J19" s="258"/>
      <c r="K19" s="258"/>
      <c r="L19" s="258"/>
      <c r="M19" s="258"/>
      <c r="N19" s="259"/>
      <c r="O19" s="244" t="s">
        <v>12</v>
      </c>
      <c r="P19" s="245"/>
      <c r="Q19" s="245"/>
      <c r="R19" s="245"/>
      <c r="S19" s="306" t="e">
        <f>IF(VLOOKUP($AY$2,Data,19,FALSE)=0,"-",VLOOKUP($AY$2,Data,19,FALSE))</f>
        <v>#REF!</v>
      </c>
      <c r="T19" s="306"/>
      <c r="U19" s="306"/>
      <c r="V19" s="306"/>
      <c r="W19" s="306"/>
      <c r="X19" s="306"/>
      <c r="Y19" s="306"/>
      <c r="Z19" s="306"/>
      <c r="AA19" s="306"/>
      <c r="AB19" s="255" t="s">
        <v>31</v>
      </c>
      <c r="AC19" s="255"/>
      <c r="AD19" s="255"/>
      <c r="AE19" s="256"/>
      <c r="AF19" s="244" t="s">
        <v>13</v>
      </c>
      <c r="AG19" s="245"/>
      <c r="AH19" s="245"/>
      <c r="AI19" s="245"/>
      <c r="AJ19" s="306" t="e">
        <f>IF(VLOOKUP($AY$2,Data,14,FALSE)=0,"-",VLOOKUP($AY$2,Data,14,FALSE))</f>
        <v>#REF!</v>
      </c>
      <c r="AK19" s="306"/>
      <c r="AL19" s="306"/>
      <c r="AM19" s="306"/>
      <c r="AN19" s="306"/>
      <c r="AO19" s="306"/>
      <c r="AP19" s="306"/>
      <c r="AQ19" s="306"/>
      <c r="AR19" s="306"/>
      <c r="AS19" s="255" t="s">
        <v>32</v>
      </c>
      <c r="AT19" s="255"/>
      <c r="AU19" s="255"/>
      <c r="AV19" s="256"/>
    </row>
    <row r="20" spans="2:48" ht="24.75" customHeight="1">
      <c r="B20" s="179"/>
      <c r="C20" s="180"/>
      <c r="D20" s="180"/>
      <c r="E20" s="180"/>
      <c r="F20" s="180"/>
      <c r="G20" s="262"/>
      <c r="H20" s="219" t="s">
        <v>113</v>
      </c>
      <c r="I20" s="220"/>
      <c r="J20" s="220"/>
      <c r="K20" s="220"/>
      <c r="L20" s="220"/>
      <c r="M20" s="220"/>
      <c r="N20" s="221"/>
      <c r="O20" s="222" t="s">
        <v>12</v>
      </c>
      <c r="P20" s="223"/>
      <c r="Q20" s="223"/>
      <c r="R20" s="223"/>
      <c r="S20" s="240" t="e">
        <f>IF(VLOOKUP($AY$2,Data,20,FALSE)=0,"-",VLOOKUP($AY$2,Data,20,FALSE))</f>
        <v>#REF!</v>
      </c>
      <c r="T20" s="240"/>
      <c r="U20" s="240"/>
      <c r="V20" s="240"/>
      <c r="W20" s="240"/>
      <c r="X20" s="240"/>
      <c r="Y20" s="240"/>
      <c r="Z20" s="240"/>
      <c r="AA20" s="240"/>
      <c r="AB20" s="241" t="s">
        <v>31</v>
      </c>
      <c r="AC20" s="241"/>
      <c r="AD20" s="241"/>
      <c r="AE20" s="242"/>
      <c r="AF20" s="222" t="s">
        <v>13</v>
      </c>
      <c r="AG20" s="223"/>
      <c r="AH20" s="223"/>
      <c r="AI20" s="223"/>
      <c r="AJ20" s="240" t="e">
        <f>IF(VLOOKUP($AY$2,Data,15,FALSE)=0,"-",VLOOKUP($AY$2,Data,15,FALSE))</f>
        <v>#REF!</v>
      </c>
      <c r="AK20" s="240"/>
      <c r="AL20" s="240"/>
      <c r="AM20" s="240"/>
      <c r="AN20" s="240"/>
      <c r="AO20" s="240"/>
      <c r="AP20" s="240"/>
      <c r="AQ20" s="240"/>
      <c r="AR20" s="240"/>
      <c r="AS20" s="241" t="s">
        <v>32</v>
      </c>
      <c r="AT20" s="241"/>
      <c r="AU20" s="241"/>
      <c r="AV20" s="242"/>
    </row>
    <row r="21" spans="2:48" ht="24.75" customHeight="1">
      <c r="B21" s="176" t="s">
        <v>10</v>
      </c>
      <c r="C21" s="224"/>
      <c r="D21" s="224"/>
      <c r="E21" s="224"/>
      <c r="F21" s="224"/>
      <c r="G21" s="251"/>
      <c r="H21" s="237" t="s">
        <v>5</v>
      </c>
      <c r="I21" s="238"/>
      <c r="J21" s="238"/>
      <c r="K21" s="238"/>
      <c r="L21" s="238"/>
      <c r="M21" s="238"/>
      <c r="N21" s="239"/>
      <c r="O21" s="168" t="s">
        <v>12</v>
      </c>
      <c r="P21" s="169"/>
      <c r="Q21" s="169"/>
      <c r="R21" s="169"/>
      <c r="S21" s="249" t="e">
        <f>IF(VLOOKUP($AY$2,Data,24,FALSE)=0,"-",VLOOKUP($AY$2,Data,24,FALSE))</f>
        <v>#REF!</v>
      </c>
      <c r="T21" s="249"/>
      <c r="U21" s="249"/>
      <c r="V21" s="249"/>
      <c r="W21" s="249"/>
      <c r="X21" s="249"/>
      <c r="Y21" s="249"/>
      <c r="Z21" s="249"/>
      <c r="AA21" s="249"/>
      <c r="AB21" s="247" t="s">
        <v>29</v>
      </c>
      <c r="AC21" s="247"/>
      <c r="AD21" s="247"/>
      <c r="AE21" s="248"/>
      <c r="AF21" s="168" t="s">
        <v>13</v>
      </c>
      <c r="AG21" s="169"/>
      <c r="AH21" s="169"/>
      <c r="AI21" s="169"/>
      <c r="AJ21" s="249" t="e">
        <f>IF(VLOOKUP($AY$2,Data,21,FALSE)=0,"-",VLOOKUP($AY$2,Data,21,FALSE))</f>
        <v>#REF!</v>
      </c>
      <c r="AK21" s="249"/>
      <c r="AL21" s="249"/>
      <c r="AM21" s="249"/>
      <c r="AN21" s="249"/>
      <c r="AO21" s="249"/>
      <c r="AP21" s="249"/>
      <c r="AQ21" s="249"/>
      <c r="AR21" s="249"/>
      <c r="AS21" s="247" t="s">
        <v>30</v>
      </c>
      <c r="AT21" s="247"/>
      <c r="AU21" s="247"/>
      <c r="AV21" s="248"/>
    </row>
    <row r="22" spans="2:48" ht="24.75" customHeight="1">
      <c r="B22" s="225"/>
      <c r="C22" s="226"/>
      <c r="D22" s="226"/>
      <c r="E22" s="226"/>
      <c r="F22" s="226"/>
      <c r="G22" s="252"/>
      <c r="H22" s="229" t="s">
        <v>112</v>
      </c>
      <c r="I22" s="230"/>
      <c r="J22" s="230"/>
      <c r="K22" s="230"/>
      <c r="L22" s="230"/>
      <c r="M22" s="230"/>
      <c r="N22" s="231"/>
      <c r="O22" s="232" t="s">
        <v>12</v>
      </c>
      <c r="P22" s="233"/>
      <c r="Q22" s="233"/>
      <c r="R22" s="233"/>
      <c r="S22" s="234" t="e">
        <f>IF(VLOOKUP($AY$2,Data,25,FALSE)=0,"-",VLOOKUP($AY$2,Data,25,FALSE))</f>
        <v>#REF!</v>
      </c>
      <c r="T22" s="234"/>
      <c r="U22" s="234"/>
      <c r="V22" s="234"/>
      <c r="W22" s="234"/>
      <c r="X22" s="234"/>
      <c r="Y22" s="234"/>
      <c r="Z22" s="234"/>
      <c r="AA22" s="234"/>
      <c r="AB22" s="235" t="s">
        <v>31</v>
      </c>
      <c r="AC22" s="235"/>
      <c r="AD22" s="235"/>
      <c r="AE22" s="236"/>
      <c r="AF22" s="232" t="s">
        <v>13</v>
      </c>
      <c r="AG22" s="233"/>
      <c r="AH22" s="233"/>
      <c r="AI22" s="233"/>
      <c r="AJ22" s="234" t="e">
        <f>IF(VLOOKUP($AY$2,Data,22,FALSE)=0,"-",VLOOKUP($AY$2,Data,22,FALSE))</f>
        <v>#REF!</v>
      </c>
      <c r="AK22" s="234"/>
      <c r="AL22" s="234"/>
      <c r="AM22" s="234"/>
      <c r="AN22" s="234"/>
      <c r="AO22" s="234"/>
      <c r="AP22" s="234"/>
      <c r="AQ22" s="234"/>
      <c r="AR22" s="234"/>
      <c r="AS22" s="235" t="s">
        <v>32</v>
      </c>
      <c r="AT22" s="235"/>
      <c r="AU22" s="235"/>
      <c r="AV22" s="236"/>
    </row>
    <row r="23" spans="2:48" ht="24.75" customHeight="1">
      <c r="B23" s="225"/>
      <c r="C23" s="226"/>
      <c r="D23" s="226"/>
      <c r="E23" s="226"/>
      <c r="F23" s="226"/>
      <c r="G23" s="252"/>
      <c r="H23" s="219" t="s">
        <v>113</v>
      </c>
      <c r="I23" s="220"/>
      <c r="J23" s="220"/>
      <c r="K23" s="220"/>
      <c r="L23" s="220"/>
      <c r="M23" s="220"/>
      <c r="N23" s="221"/>
      <c r="O23" s="222" t="s">
        <v>12</v>
      </c>
      <c r="P23" s="223"/>
      <c r="Q23" s="223"/>
      <c r="R23" s="223"/>
      <c r="S23" s="240" t="e">
        <f>IF(VLOOKUP($AY$2,Data,26,FALSE)=0,"-",VLOOKUP($AY$2,Data,26,FALSE))</f>
        <v>#REF!</v>
      </c>
      <c r="T23" s="240"/>
      <c r="U23" s="240"/>
      <c r="V23" s="240"/>
      <c r="W23" s="240"/>
      <c r="X23" s="240"/>
      <c r="Y23" s="240"/>
      <c r="Z23" s="240"/>
      <c r="AA23" s="240"/>
      <c r="AB23" s="241" t="s">
        <v>31</v>
      </c>
      <c r="AC23" s="241"/>
      <c r="AD23" s="241"/>
      <c r="AE23" s="242"/>
      <c r="AF23" s="222" t="s">
        <v>13</v>
      </c>
      <c r="AG23" s="223"/>
      <c r="AH23" s="223"/>
      <c r="AI23" s="223"/>
      <c r="AJ23" s="240" t="e">
        <f>IF(VLOOKUP($AY$2,Data,23,FALSE)=0,"-",VLOOKUP($AY$2,Data,23,FALSE))</f>
        <v>#REF!</v>
      </c>
      <c r="AK23" s="240"/>
      <c r="AL23" s="240"/>
      <c r="AM23" s="240"/>
      <c r="AN23" s="240"/>
      <c r="AO23" s="240"/>
      <c r="AP23" s="240"/>
      <c r="AQ23" s="240"/>
      <c r="AR23" s="240"/>
      <c r="AS23" s="241" t="s">
        <v>32</v>
      </c>
      <c r="AT23" s="241"/>
      <c r="AU23" s="241"/>
      <c r="AV23" s="242"/>
    </row>
    <row r="24" spans="2:48" ht="24.75" customHeight="1">
      <c r="B24" s="176" t="s">
        <v>11</v>
      </c>
      <c r="C24" s="224"/>
      <c r="D24" s="224"/>
      <c r="E24" s="224"/>
      <c r="F24" s="224"/>
      <c r="G24" s="224"/>
      <c r="H24" s="237" t="s">
        <v>5</v>
      </c>
      <c r="I24" s="238"/>
      <c r="J24" s="238"/>
      <c r="K24" s="238"/>
      <c r="L24" s="238"/>
      <c r="M24" s="238"/>
      <c r="N24" s="239"/>
      <c r="O24" s="168" t="s">
        <v>12</v>
      </c>
      <c r="P24" s="169"/>
      <c r="Q24" s="169"/>
      <c r="R24" s="169"/>
      <c r="S24" s="249" t="e">
        <f>IF(VLOOKUP($AY$2,Data,30,FALSE)=0,"-",VLOOKUP($AY$2,Data,30,FALSE))</f>
        <v>#REF!</v>
      </c>
      <c r="T24" s="249"/>
      <c r="U24" s="249"/>
      <c r="V24" s="249"/>
      <c r="W24" s="249"/>
      <c r="X24" s="249"/>
      <c r="Y24" s="249"/>
      <c r="Z24" s="249"/>
      <c r="AA24" s="249"/>
      <c r="AB24" s="247" t="s">
        <v>29</v>
      </c>
      <c r="AC24" s="247"/>
      <c r="AD24" s="247"/>
      <c r="AE24" s="248"/>
      <c r="AF24" s="168" t="s">
        <v>13</v>
      </c>
      <c r="AG24" s="169"/>
      <c r="AH24" s="169"/>
      <c r="AI24" s="169"/>
      <c r="AJ24" s="249" t="e">
        <f>IF(VLOOKUP($AY$2,Data,27,FALSE)=0,"-",VLOOKUP($AY$2,Data,27,FALSE))</f>
        <v>#REF!</v>
      </c>
      <c r="AK24" s="249"/>
      <c r="AL24" s="249"/>
      <c r="AM24" s="249"/>
      <c r="AN24" s="249"/>
      <c r="AO24" s="249"/>
      <c r="AP24" s="249"/>
      <c r="AQ24" s="249"/>
      <c r="AR24" s="249"/>
      <c r="AS24" s="247" t="s">
        <v>30</v>
      </c>
      <c r="AT24" s="247"/>
      <c r="AU24" s="247"/>
      <c r="AV24" s="248"/>
    </row>
    <row r="25" spans="2:48" ht="24.75" customHeight="1">
      <c r="B25" s="225"/>
      <c r="C25" s="226"/>
      <c r="D25" s="226"/>
      <c r="E25" s="226"/>
      <c r="F25" s="226"/>
      <c r="G25" s="226"/>
      <c r="H25" s="229" t="s">
        <v>112</v>
      </c>
      <c r="I25" s="230"/>
      <c r="J25" s="230"/>
      <c r="K25" s="230"/>
      <c r="L25" s="230"/>
      <c r="M25" s="230"/>
      <c r="N25" s="231"/>
      <c r="O25" s="232" t="s">
        <v>12</v>
      </c>
      <c r="P25" s="233"/>
      <c r="Q25" s="233"/>
      <c r="R25" s="233"/>
      <c r="S25" s="234" t="e">
        <f>IF(VLOOKUP($AY$2,Data,31,FALSE)=0,"-",VLOOKUP($AY$2,Data,31,FALSE))</f>
        <v>#REF!</v>
      </c>
      <c r="T25" s="234"/>
      <c r="U25" s="234"/>
      <c r="V25" s="234"/>
      <c r="W25" s="234"/>
      <c r="X25" s="234"/>
      <c r="Y25" s="234"/>
      <c r="Z25" s="234"/>
      <c r="AA25" s="234"/>
      <c r="AB25" s="235" t="s">
        <v>31</v>
      </c>
      <c r="AC25" s="235"/>
      <c r="AD25" s="235"/>
      <c r="AE25" s="236"/>
      <c r="AF25" s="232" t="s">
        <v>13</v>
      </c>
      <c r="AG25" s="233"/>
      <c r="AH25" s="233"/>
      <c r="AI25" s="233"/>
      <c r="AJ25" s="234" t="e">
        <f>IF(VLOOKUP($AY$2,Data,28,FALSE)=0,"-",VLOOKUP($AY$2,Data,28,FALSE))</f>
        <v>#REF!</v>
      </c>
      <c r="AK25" s="234"/>
      <c r="AL25" s="234"/>
      <c r="AM25" s="234"/>
      <c r="AN25" s="234"/>
      <c r="AO25" s="234"/>
      <c r="AP25" s="234"/>
      <c r="AQ25" s="234"/>
      <c r="AR25" s="234"/>
      <c r="AS25" s="235" t="s">
        <v>32</v>
      </c>
      <c r="AT25" s="235"/>
      <c r="AU25" s="235"/>
      <c r="AV25" s="236"/>
    </row>
    <row r="26" spans="2:48" ht="24.75" customHeight="1">
      <c r="B26" s="227"/>
      <c r="C26" s="228"/>
      <c r="D26" s="228"/>
      <c r="E26" s="228"/>
      <c r="F26" s="228"/>
      <c r="G26" s="228"/>
      <c r="H26" s="219" t="s">
        <v>113</v>
      </c>
      <c r="I26" s="220"/>
      <c r="J26" s="220"/>
      <c r="K26" s="220"/>
      <c r="L26" s="220"/>
      <c r="M26" s="220"/>
      <c r="N26" s="221"/>
      <c r="O26" s="222" t="s">
        <v>12</v>
      </c>
      <c r="P26" s="223"/>
      <c r="Q26" s="223"/>
      <c r="R26" s="223"/>
      <c r="S26" s="240" t="e">
        <f>IF(VLOOKUP($AY$2,Data,32,FALSE)=0,"-",VLOOKUP($AY$2,Data,32,FALSE))</f>
        <v>#REF!</v>
      </c>
      <c r="T26" s="240"/>
      <c r="U26" s="240"/>
      <c r="V26" s="240"/>
      <c r="W26" s="240"/>
      <c r="X26" s="240"/>
      <c r="Y26" s="240"/>
      <c r="Z26" s="240"/>
      <c r="AA26" s="240"/>
      <c r="AB26" s="241" t="s">
        <v>31</v>
      </c>
      <c r="AC26" s="241"/>
      <c r="AD26" s="241"/>
      <c r="AE26" s="242"/>
      <c r="AF26" s="222" t="s">
        <v>13</v>
      </c>
      <c r="AG26" s="223"/>
      <c r="AH26" s="223"/>
      <c r="AI26" s="223"/>
      <c r="AJ26" s="240" t="e">
        <f>IF(VLOOKUP($AY$2,Data,29,FALSE)=0,"-",VLOOKUP($AY$2,Data,29,FALSE))</f>
        <v>#REF!</v>
      </c>
      <c r="AK26" s="240"/>
      <c r="AL26" s="240"/>
      <c r="AM26" s="240"/>
      <c r="AN26" s="240"/>
      <c r="AO26" s="240"/>
      <c r="AP26" s="240"/>
      <c r="AQ26" s="240"/>
      <c r="AR26" s="240"/>
      <c r="AS26" s="241" t="s">
        <v>32</v>
      </c>
      <c r="AT26" s="241"/>
      <c r="AU26" s="241"/>
      <c r="AV26" s="242"/>
    </row>
    <row r="27" spans="2:48" ht="24.75" customHeight="1">
      <c r="B27" s="210" t="s">
        <v>7</v>
      </c>
      <c r="C27" s="211"/>
      <c r="D27" s="211"/>
      <c r="E27" s="211"/>
      <c r="F27" s="211"/>
      <c r="G27" s="211"/>
      <c r="H27" s="211"/>
      <c r="I27" s="211"/>
      <c r="J27" s="211"/>
      <c r="K27" s="211"/>
      <c r="L27" s="211"/>
      <c r="M27" s="211"/>
      <c r="N27" s="212"/>
      <c r="O27" s="216" t="s">
        <v>12</v>
      </c>
      <c r="P27" s="217"/>
      <c r="Q27" s="217"/>
      <c r="R27" s="217"/>
      <c r="S27" s="218" t="e">
        <f>IF(VLOOKUP($AY$2,Data,34,FALSE)=0,"-",VLOOKUP($AY$2,Data,34,FALSE))</f>
        <v>#REF!</v>
      </c>
      <c r="T27" s="218"/>
      <c r="U27" s="218"/>
      <c r="V27" s="218"/>
      <c r="W27" s="218"/>
      <c r="X27" s="218"/>
      <c r="Y27" s="218"/>
      <c r="Z27" s="218"/>
      <c r="AA27" s="218"/>
      <c r="AB27" s="214" t="s">
        <v>29</v>
      </c>
      <c r="AC27" s="214"/>
      <c r="AD27" s="214"/>
      <c r="AE27" s="215"/>
      <c r="AF27" s="216" t="s">
        <v>13</v>
      </c>
      <c r="AG27" s="217"/>
      <c r="AH27" s="217"/>
      <c r="AI27" s="217"/>
      <c r="AJ27" s="218" t="e">
        <f>IF(VLOOKUP($AY$2,Data,33,FALSE)=0,"-",VLOOKUP($AY$2,Data,33,FALSE))</f>
        <v>#REF!</v>
      </c>
      <c r="AK27" s="218"/>
      <c r="AL27" s="218"/>
      <c r="AM27" s="218"/>
      <c r="AN27" s="218"/>
      <c r="AO27" s="218"/>
      <c r="AP27" s="218"/>
      <c r="AQ27" s="218"/>
      <c r="AR27" s="218"/>
      <c r="AS27" s="214" t="s">
        <v>30</v>
      </c>
      <c r="AT27" s="214"/>
      <c r="AU27" s="214"/>
      <c r="AV27" s="215"/>
    </row>
    <row r="28" spans="2:48" ht="24.75" customHeight="1">
      <c r="B28" s="210" t="s">
        <v>14</v>
      </c>
      <c r="C28" s="211"/>
      <c r="D28" s="211"/>
      <c r="E28" s="211"/>
      <c r="F28" s="211"/>
      <c r="G28" s="211"/>
      <c r="H28" s="211"/>
      <c r="I28" s="211"/>
      <c r="J28" s="211"/>
      <c r="K28" s="211"/>
      <c r="L28" s="211"/>
      <c r="M28" s="211"/>
      <c r="N28" s="212"/>
      <c r="O28" s="216" t="s">
        <v>12</v>
      </c>
      <c r="P28" s="217"/>
      <c r="Q28" s="217"/>
      <c r="R28" s="217"/>
      <c r="S28" s="218" t="e">
        <f>IF(VLOOKUP($AY$2,Data,38,FALSE)=0,"-",VLOOKUP($AY$2,Data,38,FALSE))</f>
        <v>#REF!</v>
      </c>
      <c r="T28" s="218"/>
      <c r="U28" s="218"/>
      <c r="V28" s="218"/>
      <c r="W28" s="218"/>
      <c r="X28" s="218"/>
      <c r="Y28" s="218"/>
      <c r="Z28" s="218"/>
      <c r="AA28" s="218"/>
      <c r="AB28" s="214" t="s">
        <v>33</v>
      </c>
      <c r="AC28" s="214"/>
      <c r="AD28" s="214"/>
      <c r="AE28" s="215"/>
      <c r="AF28" s="216" t="s">
        <v>13</v>
      </c>
      <c r="AG28" s="217"/>
      <c r="AH28" s="217"/>
      <c r="AI28" s="217"/>
      <c r="AJ28" s="218" t="e">
        <f>IF(VLOOKUP($AY$2,Data,35,FALSE)=0,"-",VLOOKUP($AY$2,Data,35,FALSE))</f>
        <v>#REF!</v>
      </c>
      <c r="AK28" s="218"/>
      <c r="AL28" s="218"/>
      <c r="AM28" s="218"/>
      <c r="AN28" s="218"/>
      <c r="AO28" s="218"/>
      <c r="AP28" s="218"/>
      <c r="AQ28" s="218"/>
      <c r="AR28" s="218"/>
      <c r="AS28" s="214" t="s">
        <v>34</v>
      </c>
      <c r="AT28" s="214"/>
      <c r="AU28" s="214"/>
      <c r="AV28" s="215"/>
    </row>
    <row r="29" spans="2:48" ht="24.75" customHeight="1">
      <c r="B29" s="210" t="s">
        <v>15</v>
      </c>
      <c r="C29" s="211"/>
      <c r="D29" s="211"/>
      <c r="E29" s="211"/>
      <c r="F29" s="211"/>
      <c r="G29" s="211"/>
      <c r="H29" s="211"/>
      <c r="I29" s="211"/>
      <c r="J29" s="211"/>
      <c r="K29" s="211"/>
      <c r="L29" s="211"/>
      <c r="M29" s="211"/>
      <c r="N29" s="212"/>
      <c r="O29" s="216" t="s">
        <v>12</v>
      </c>
      <c r="P29" s="217"/>
      <c r="Q29" s="217"/>
      <c r="R29" s="217"/>
      <c r="S29" s="218" t="e">
        <f>IF(VLOOKUP($AY$2,Data,39,FALSE)=0,"-",VLOOKUP($AY$2,Data,39,FALSE))</f>
        <v>#REF!</v>
      </c>
      <c r="T29" s="218"/>
      <c r="U29" s="218"/>
      <c r="V29" s="218"/>
      <c r="W29" s="218"/>
      <c r="X29" s="218"/>
      <c r="Y29" s="218"/>
      <c r="Z29" s="218"/>
      <c r="AA29" s="218"/>
      <c r="AB29" s="214" t="s">
        <v>29</v>
      </c>
      <c r="AC29" s="214"/>
      <c r="AD29" s="214"/>
      <c r="AE29" s="215"/>
      <c r="AF29" s="216" t="s">
        <v>13</v>
      </c>
      <c r="AG29" s="217"/>
      <c r="AH29" s="217"/>
      <c r="AI29" s="217"/>
      <c r="AJ29" s="218" t="e">
        <f>IF(VLOOKUP($AY$2,Data,36,FALSE)=0,"-",VLOOKUP($AY$2,Data,36,FALSE))</f>
        <v>#REF!</v>
      </c>
      <c r="AK29" s="218"/>
      <c r="AL29" s="218"/>
      <c r="AM29" s="218"/>
      <c r="AN29" s="218"/>
      <c r="AO29" s="218"/>
      <c r="AP29" s="218"/>
      <c r="AQ29" s="218"/>
      <c r="AR29" s="218"/>
      <c r="AS29" s="214" t="s">
        <v>30</v>
      </c>
      <c r="AT29" s="214"/>
      <c r="AU29" s="214"/>
      <c r="AV29" s="215"/>
    </row>
    <row r="30" spans="2:48" ht="24.75" customHeight="1">
      <c r="B30" s="199" t="s">
        <v>18</v>
      </c>
      <c r="C30" s="200"/>
      <c r="D30" s="200"/>
      <c r="E30" s="200"/>
      <c r="F30" s="200"/>
      <c r="G30" s="200"/>
      <c r="H30" s="200"/>
      <c r="I30" s="200"/>
      <c r="J30" s="200"/>
      <c r="K30" s="200"/>
      <c r="L30" s="200"/>
      <c r="M30" s="200"/>
      <c r="N30" s="201"/>
      <c r="O30" s="168" t="s">
        <v>12</v>
      </c>
      <c r="P30" s="169"/>
      <c r="Q30" s="169"/>
      <c r="R30" s="169"/>
      <c r="S30" s="249" t="e">
        <f>IF(VLOOKUP($AY$2,Data,40,FALSE)=0,"-",VLOOKUP($AY$2,Data,40,FALSE))</f>
        <v>#REF!</v>
      </c>
      <c r="T30" s="249"/>
      <c r="U30" s="249"/>
      <c r="V30" s="249"/>
      <c r="W30" s="249"/>
      <c r="X30" s="249"/>
      <c r="Y30" s="249"/>
      <c r="Z30" s="249"/>
      <c r="AA30" s="249"/>
      <c r="AB30" s="166" t="s">
        <v>29</v>
      </c>
      <c r="AC30" s="166"/>
      <c r="AD30" s="166"/>
      <c r="AE30" s="167"/>
      <c r="AF30" s="168" t="s">
        <v>13</v>
      </c>
      <c r="AG30" s="169"/>
      <c r="AH30" s="169"/>
      <c r="AI30" s="169"/>
      <c r="AJ30" s="249" t="e">
        <f>IF(VLOOKUP($AY$2,Data,37,FALSE)=0,"-",VLOOKUP($AY$2,Data,37,FALSE))</f>
        <v>#REF!</v>
      </c>
      <c r="AK30" s="249"/>
      <c r="AL30" s="249"/>
      <c r="AM30" s="249"/>
      <c r="AN30" s="249"/>
      <c r="AO30" s="249"/>
      <c r="AP30" s="249"/>
      <c r="AQ30" s="249"/>
      <c r="AR30" s="249"/>
      <c r="AS30" s="166" t="s">
        <v>30</v>
      </c>
      <c r="AT30" s="166"/>
      <c r="AU30" s="166"/>
      <c r="AV30" s="167"/>
    </row>
    <row r="31" spans="2:48" ht="33.75" customHeight="1">
      <c r="B31" s="199" t="s">
        <v>16</v>
      </c>
      <c r="C31" s="200"/>
      <c r="D31" s="200"/>
      <c r="E31" s="200"/>
      <c r="F31" s="200"/>
      <c r="G31" s="200"/>
      <c r="H31" s="200"/>
      <c r="I31" s="200"/>
      <c r="J31" s="200"/>
      <c r="K31" s="200"/>
      <c r="L31" s="200"/>
      <c r="M31" s="200"/>
      <c r="N31" s="201"/>
      <c r="O31" s="310" t="e">
        <f>IF(VLOOKUP($AY$2,Data,41,FALSE)=0,"-",VLOOKUP($AY$2,Data,41,FALSE))</f>
        <v>#REF!</v>
      </c>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c r="AP31" s="311"/>
      <c r="AQ31" s="311"/>
      <c r="AR31" s="311"/>
      <c r="AS31" s="311"/>
      <c r="AT31" s="311"/>
      <c r="AU31" s="311"/>
      <c r="AV31" s="312"/>
    </row>
    <row r="32" spans="2:48" ht="21.75" customHeight="1">
      <c r="B32" s="210" t="s">
        <v>8</v>
      </c>
      <c r="C32" s="211"/>
      <c r="D32" s="211"/>
      <c r="E32" s="211"/>
      <c r="F32" s="211"/>
      <c r="G32" s="211"/>
      <c r="H32" s="211"/>
      <c r="I32" s="211"/>
      <c r="J32" s="211"/>
      <c r="K32" s="211"/>
      <c r="L32" s="211"/>
      <c r="M32" s="211"/>
      <c r="N32" s="212"/>
      <c r="O32" s="310" t="e">
        <f>IF(VLOOKUP($AY$2,Data,42,FALSE)=0,"-",VLOOKUP($AY$2,Data,42,FALSE))</f>
        <v>#REF!</v>
      </c>
      <c r="P32" s="311"/>
      <c r="Q32" s="311"/>
      <c r="R32" s="311"/>
      <c r="S32" s="311"/>
      <c r="T32" s="311"/>
      <c r="U32" s="311"/>
      <c r="V32" s="311"/>
      <c r="W32" s="311"/>
      <c r="X32" s="311"/>
      <c r="Y32" s="311"/>
      <c r="Z32" s="311"/>
      <c r="AA32" s="311"/>
      <c r="AB32" s="311"/>
      <c r="AC32" s="311"/>
      <c r="AD32" s="311"/>
      <c r="AE32" s="311"/>
      <c r="AF32" s="311"/>
      <c r="AG32" s="311"/>
      <c r="AH32" s="311"/>
      <c r="AI32" s="311"/>
      <c r="AJ32" s="311"/>
      <c r="AK32" s="311"/>
      <c r="AL32" s="311"/>
      <c r="AM32" s="311"/>
      <c r="AN32" s="311"/>
      <c r="AO32" s="311"/>
      <c r="AP32" s="311"/>
      <c r="AQ32" s="311"/>
      <c r="AR32" s="311"/>
      <c r="AS32" s="311"/>
      <c r="AT32" s="311"/>
      <c r="AU32" s="311"/>
      <c r="AV32" s="312"/>
    </row>
    <row r="33" spans="2:48" ht="18.600000000000001" customHeight="1">
      <c r="B33" s="176" t="s">
        <v>2</v>
      </c>
      <c r="C33" s="202"/>
      <c r="D33" s="202"/>
      <c r="E33" s="202"/>
      <c r="F33" s="202"/>
      <c r="G33" s="202"/>
      <c r="H33" s="202"/>
      <c r="I33" s="202"/>
      <c r="J33" s="202"/>
      <c r="K33" s="202"/>
      <c r="L33" s="202"/>
      <c r="M33" s="202"/>
      <c r="N33" s="203"/>
      <c r="O33" s="182" t="s">
        <v>27</v>
      </c>
      <c r="P33" s="183"/>
      <c r="Q33" s="183"/>
      <c r="R33" s="183"/>
      <c r="S33" s="183"/>
      <c r="T33" s="183"/>
      <c r="U33" s="183"/>
      <c r="V33" s="184"/>
      <c r="W33" s="319" t="e">
        <f>VLOOKUP($AY$2,Data,43,FALSE)</f>
        <v>#REF!</v>
      </c>
      <c r="X33" s="320"/>
      <c r="Y33" s="320"/>
      <c r="Z33" s="320"/>
      <c r="AA33" s="320"/>
      <c r="AB33" s="320"/>
      <c r="AC33" s="320"/>
      <c r="AD33" s="320"/>
      <c r="AE33" s="321"/>
      <c r="AF33" s="185" t="s">
        <v>28</v>
      </c>
      <c r="AG33" s="183"/>
      <c r="AH33" s="183"/>
      <c r="AI33" s="183"/>
      <c r="AJ33" s="183"/>
      <c r="AK33" s="183"/>
      <c r="AL33" s="183"/>
      <c r="AM33" s="184"/>
      <c r="AN33" s="319" t="e">
        <f>VLOOKUP($AY$2,Data,44,FALSE)</f>
        <v>#REF!</v>
      </c>
      <c r="AO33" s="320"/>
      <c r="AP33" s="320"/>
      <c r="AQ33" s="320"/>
      <c r="AR33" s="320"/>
      <c r="AS33" s="320"/>
      <c r="AT33" s="320"/>
      <c r="AU33" s="320"/>
      <c r="AV33" s="322"/>
    </row>
    <row r="34" spans="2:48" ht="18.600000000000001" customHeight="1">
      <c r="B34" s="204"/>
      <c r="C34" s="205"/>
      <c r="D34" s="205"/>
      <c r="E34" s="205"/>
      <c r="F34" s="205"/>
      <c r="G34" s="205"/>
      <c r="H34" s="205"/>
      <c r="I34" s="205"/>
      <c r="J34" s="205"/>
      <c r="K34" s="205"/>
      <c r="L34" s="205"/>
      <c r="M34" s="205"/>
      <c r="N34" s="206"/>
      <c r="O34" s="186" t="s">
        <v>0</v>
      </c>
      <c r="P34" s="187"/>
      <c r="Q34" s="187"/>
      <c r="R34" s="187"/>
      <c r="S34" s="187"/>
      <c r="T34" s="187"/>
      <c r="U34" s="187"/>
      <c r="V34" s="188"/>
      <c r="W34" s="313" t="e">
        <f>VLOOKUP($AY$2,Data,45,FALSE)</f>
        <v>#REF!</v>
      </c>
      <c r="X34" s="314"/>
      <c r="Y34" s="314"/>
      <c r="Z34" s="314"/>
      <c r="AA34" s="314"/>
      <c r="AB34" s="314"/>
      <c r="AC34" s="314"/>
      <c r="AD34" s="314"/>
      <c r="AE34" s="314"/>
      <c r="AF34" s="314"/>
      <c r="AG34" s="314"/>
      <c r="AH34" s="314"/>
      <c r="AI34" s="314"/>
      <c r="AJ34" s="314"/>
      <c r="AK34" s="314"/>
      <c r="AL34" s="314"/>
      <c r="AM34" s="314"/>
      <c r="AN34" s="314"/>
      <c r="AO34" s="314"/>
      <c r="AP34" s="314"/>
      <c r="AQ34" s="314"/>
      <c r="AR34" s="314"/>
      <c r="AS34" s="314"/>
      <c r="AT34" s="314"/>
      <c r="AU34" s="314"/>
      <c r="AV34" s="315"/>
    </row>
    <row r="35" spans="2:48" ht="18.600000000000001" customHeight="1">
      <c r="B35" s="176" t="s">
        <v>3</v>
      </c>
      <c r="C35" s="177"/>
      <c r="D35" s="177"/>
      <c r="E35" s="177"/>
      <c r="F35" s="177"/>
      <c r="G35" s="177"/>
      <c r="H35" s="177"/>
      <c r="I35" s="177"/>
      <c r="J35" s="177"/>
      <c r="K35" s="177"/>
      <c r="L35" s="177"/>
      <c r="M35" s="177"/>
      <c r="N35" s="178"/>
      <c r="O35" s="182" t="s">
        <v>27</v>
      </c>
      <c r="P35" s="183"/>
      <c r="Q35" s="183"/>
      <c r="R35" s="183"/>
      <c r="S35" s="183"/>
      <c r="T35" s="183"/>
      <c r="U35" s="183"/>
      <c r="V35" s="184"/>
      <c r="W35" s="319" t="e">
        <f>VLOOKUP($AY$2,Data,46,FALSE)</f>
        <v>#REF!</v>
      </c>
      <c r="X35" s="320"/>
      <c r="Y35" s="320"/>
      <c r="Z35" s="320"/>
      <c r="AA35" s="320"/>
      <c r="AB35" s="320"/>
      <c r="AC35" s="320"/>
      <c r="AD35" s="320"/>
      <c r="AE35" s="321"/>
      <c r="AF35" s="185" t="s">
        <v>28</v>
      </c>
      <c r="AG35" s="183"/>
      <c r="AH35" s="183"/>
      <c r="AI35" s="183"/>
      <c r="AJ35" s="183"/>
      <c r="AK35" s="183"/>
      <c r="AL35" s="183"/>
      <c r="AM35" s="184"/>
      <c r="AN35" s="319" t="e">
        <f>VLOOKUP($AY$2,Data,47,FALSE)</f>
        <v>#REF!</v>
      </c>
      <c r="AO35" s="320"/>
      <c r="AP35" s="320"/>
      <c r="AQ35" s="320"/>
      <c r="AR35" s="320"/>
      <c r="AS35" s="320"/>
      <c r="AT35" s="320"/>
      <c r="AU35" s="320"/>
      <c r="AV35" s="322"/>
    </row>
    <row r="36" spans="2:48" ht="18.600000000000001" customHeight="1">
      <c r="B36" s="179"/>
      <c r="C36" s="180"/>
      <c r="D36" s="180"/>
      <c r="E36" s="180"/>
      <c r="F36" s="180"/>
      <c r="G36" s="180"/>
      <c r="H36" s="180"/>
      <c r="I36" s="180"/>
      <c r="J36" s="180"/>
      <c r="K36" s="180"/>
      <c r="L36" s="180"/>
      <c r="M36" s="180"/>
      <c r="N36" s="181"/>
      <c r="O36" s="186" t="s">
        <v>0</v>
      </c>
      <c r="P36" s="187"/>
      <c r="Q36" s="187"/>
      <c r="R36" s="187"/>
      <c r="S36" s="187"/>
      <c r="T36" s="187"/>
      <c r="U36" s="187"/>
      <c r="V36" s="188"/>
      <c r="W36" s="313" t="e">
        <f>VLOOKUP($AY$2,Data,48,FALSE)</f>
        <v>#REF!</v>
      </c>
      <c r="X36" s="314"/>
      <c r="Y36" s="314"/>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5"/>
    </row>
    <row r="37" spans="2:48" ht="18.600000000000001" customHeight="1">
      <c r="B37" s="192" t="s">
        <v>1</v>
      </c>
      <c r="C37" s="177"/>
      <c r="D37" s="177"/>
      <c r="E37" s="177"/>
      <c r="F37" s="177"/>
      <c r="G37" s="177"/>
      <c r="H37" s="177"/>
      <c r="I37" s="177"/>
      <c r="J37" s="177"/>
      <c r="K37" s="177"/>
      <c r="L37" s="177"/>
      <c r="M37" s="177"/>
      <c r="N37" s="178"/>
      <c r="O37" s="316" t="e">
        <f>VLOOKUP($AY$2,Data,49,FALSE)</f>
        <v>#REF!</v>
      </c>
      <c r="P37" s="317"/>
      <c r="Q37" s="317"/>
      <c r="R37" s="317"/>
      <c r="S37" s="317"/>
      <c r="T37" s="317"/>
      <c r="U37" s="317"/>
      <c r="V37" s="317"/>
      <c r="W37" s="317"/>
      <c r="X37" s="317"/>
      <c r="Y37" s="317"/>
      <c r="Z37" s="317"/>
      <c r="AA37" s="317"/>
      <c r="AB37" s="317"/>
      <c r="AC37" s="317"/>
      <c r="AD37" s="317"/>
      <c r="AE37" s="317"/>
      <c r="AF37" s="317"/>
      <c r="AG37" s="317"/>
      <c r="AH37" s="317"/>
      <c r="AI37" s="317"/>
      <c r="AJ37" s="317"/>
      <c r="AK37" s="317"/>
      <c r="AL37" s="317"/>
      <c r="AM37" s="317"/>
      <c r="AN37" s="317"/>
      <c r="AO37" s="317"/>
      <c r="AP37" s="317"/>
      <c r="AQ37" s="317"/>
      <c r="AR37" s="317"/>
      <c r="AS37" s="317"/>
      <c r="AT37" s="317"/>
      <c r="AU37" s="317"/>
      <c r="AV37" s="318"/>
    </row>
    <row r="38" spans="2:48" ht="18.600000000000001" customHeight="1">
      <c r="B38" s="193"/>
      <c r="C38" s="194"/>
      <c r="D38" s="194"/>
      <c r="E38" s="194"/>
      <c r="F38" s="194"/>
      <c r="G38" s="194"/>
      <c r="H38" s="194"/>
      <c r="I38" s="194"/>
      <c r="J38" s="194"/>
      <c r="K38" s="194"/>
      <c r="L38" s="194"/>
      <c r="M38" s="194"/>
      <c r="N38" s="195"/>
      <c r="O38" s="160"/>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2"/>
    </row>
    <row r="39" spans="2:48" ht="18.600000000000001" customHeight="1">
      <c r="B39" s="193"/>
      <c r="C39" s="194"/>
      <c r="D39" s="194"/>
      <c r="E39" s="194"/>
      <c r="F39" s="194"/>
      <c r="G39" s="194"/>
      <c r="H39" s="194"/>
      <c r="I39" s="194"/>
      <c r="J39" s="194"/>
      <c r="K39" s="194"/>
      <c r="L39" s="194"/>
      <c r="M39" s="194"/>
      <c r="N39" s="195"/>
      <c r="O39" s="163"/>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5"/>
    </row>
    <row r="40" spans="2:48" ht="18.600000000000001" customHeight="1">
      <c r="B40" s="193"/>
      <c r="C40" s="194"/>
      <c r="D40" s="194"/>
      <c r="E40" s="194"/>
      <c r="F40" s="194"/>
      <c r="G40" s="194"/>
      <c r="H40" s="194"/>
      <c r="I40" s="194"/>
      <c r="J40" s="194"/>
      <c r="K40" s="194"/>
      <c r="L40" s="194"/>
      <c r="M40" s="194"/>
      <c r="N40" s="195"/>
      <c r="O40" s="163"/>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5"/>
    </row>
    <row r="41" spans="2:48" ht="18.600000000000001" customHeight="1">
      <c r="B41" s="193"/>
      <c r="C41" s="194"/>
      <c r="D41" s="194"/>
      <c r="E41" s="194"/>
      <c r="F41" s="194"/>
      <c r="G41" s="194"/>
      <c r="H41" s="194"/>
      <c r="I41" s="194"/>
      <c r="J41" s="194"/>
      <c r="K41" s="194"/>
      <c r="L41" s="194"/>
      <c r="M41" s="194"/>
      <c r="N41" s="195"/>
      <c r="O41" s="171"/>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3"/>
    </row>
    <row r="42" spans="2:48" ht="18.600000000000001" customHeight="1">
      <c r="B42" s="174" t="s">
        <v>20</v>
      </c>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row>
    <row r="43" spans="2:48" ht="18.600000000000001" customHeight="1">
      <c r="B43" s="175" t="s">
        <v>48</v>
      </c>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row>
  </sheetData>
  <mergeCells count="154">
    <mergeCell ref="O22:R22"/>
    <mergeCell ref="S22:AA22"/>
    <mergeCell ref="AB21:AE21"/>
    <mergeCell ref="AJ23:AR23"/>
    <mergeCell ref="B2:AV2"/>
    <mergeCell ref="AS18:AV18"/>
    <mergeCell ref="AS19:AV19"/>
    <mergeCell ref="AS20:AV20"/>
    <mergeCell ref="O21:R21"/>
    <mergeCell ref="O9:AV10"/>
    <mergeCell ref="AS17:AV17"/>
    <mergeCell ref="O15:R15"/>
    <mergeCell ref="B11:N12"/>
    <mergeCell ref="O11:AV12"/>
    <mergeCell ref="B4:N5"/>
    <mergeCell ref="AS16:AV16"/>
    <mergeCell ref="O4:AV5"/>
    <mergeCell ref="H20:N20"/>
    <mergeCell ref="H21:N21"/>
    <mergeCell ref="S16:AA16"/>
    <mergeCell ref="S18:AA18"/>
    <mergeCell ref="S19:AA19"/>
    <mergeCell ref="H17:N17"/>
    <mergeCell ref="B7:N8"/>
    <mergeCell ref="O7:AV8"/>
    <mergeCell ref="AS21:AV21"/>
    <mergeCell ref="AJ21:AR21"/>
    <mergeCell ref="AF21:AI21"/>
    <mergeCell ref="O13:AV14"/>
    <mergeCell ref="AB15:AE15"/>
    <mergeCell ref="H15:N15"/>
    <mergeCell ref="AS15:AV15"/>
    <mergeCell ref="AS24:AV24"/>
    <mergeCell ref="AF24:AI24"/>
    <mergeCell ref="AF25:AI25"/>
    <mergeCell ref="AF26:AI26"/>
    <mergeCell ref="AJ22:AR22"/>
    <mergeCell ref="AS23:AV23"/>
    <mergeCell ref="AF22:AI22"/>
    <mergeCell ref="AF23:AI23"/>
    <mergeCell ref="AS22:AV22"/>
    <mergeCell ref="AJ24:AR24"/>
    <mergeCell ref="AJ25:AR25"/>
    <mergeCell ref="AS26:AV26"/>
    <mergeCell ref="AS25:AV25"/>
    <mergeCell ref="AB25:AE25"/>
    <mergeCell ref="S27:AA27"/>
    <mergeCell ref="AB24:AE24"/>
    <mergeCell ref="S29:AA29"/>
    <mergeCell ref="AB26:AE26"/>
    <mergeCell ref="S30:AA30"/>
    <mergeCell ref="AJ26:AR26"/>
    <mergeCell ref="AF29:AI29"/>
    <mergeCell ref="S15:AA15"/>
    <mergeCell ref="AJ15:AR15"/>
    <mergeCell ref="AB23:AE23"/>
    <mergeCell ref="AB22:AE22"/>
    <mergeCell ref="AF18:AI18"/>
    <mergeCell ref="AJ18:AR18"/>
    <mergeCell ref="AF19:AI19"/>
    <mergeCell ref="AJ20:AR20"/>
    <mergeCell ref="AJ19:AR19"/>
    <mergeCell ref="AF20:AI20"/>
    <mergeCell ref="AF15:AI15"/>
    <mergeCell ref="AF16:AI16"/>
    <mergeCell ref="AF17:AI17"/>
    <mergeCell ref="S20:AA20"/>
    <mergeCell ref="S21:AA21"/>
    <mergeCell ref="AJ16:AR16"/>
    <mergeCell ref="B43:AV43"/>
    <mergeCell ref="W34:AV34"/>
    <mergeCell ref="B33:N34"/>
    <mergeCell ref="B42:AV42"/>
    <mergeCell ref="B35:N36"/>
    <mergeCell ref="W36:AV36"/>
    <mergeCell ref="O37:AV37"/>
    <mergeCell ref="O38:AV38"/>
    <mergeCell ref="O34:V34"/>
    <mergeCell ref="O35:V35"/>
    <mergeCell ref="AF33:AM33"/>
    <mergeCell ref="AF35:AM35"/>
    <mergeCell ref="O39:AV39"/>
    <mergeCell ref="O36:V36"/>
    <mergeCell ref="O33:V33"/>
    <mergeCell ref="W33:AE33"/>
    <mergeCell ref="AN33:AV33"/>
    <mergeCell ref="W35:AE35"/>
    <mergeCell ref="AN35:AV35"/>
    <mergeCell ref="O41:AV41"/>
    <mergeCell ref="B37:N41"/>
    <mergeCell ref="O40:AV40"/>
    <mergeCell ref="B32:N32"/>
    <mergeCell ref="O32:AV32"/>
    <mergeCell ref="AB30:AE30"/>
    <mergeCell ref="AJ29:AR29"/>
    <mergeCell ref="AF30:AI30"/>
    <mergeCell ref="AJ30:AR30"/>
    <mergeCell ref="B31:N31"/>
    <mergeCell ref="B29:N29"/>
    <mergeCell ref="AS29:AV29"/>
    <mergeCell ref="AB29:AE29"/>
    <mergeCell ref="B30:N30"/>
    <mergeCell ref="AS30:AV30"/>
    <mergeCell ref="O31:AV31"/>
    <mergeCell ref="O29:R29"/>
    <mergeCell ref="O30:R30"/>
    <mergeCell ref="AS27:AV27"/>
    <mergeCell ref="AB28:AE28"/>
    <mergeCell ref="S28:AA28"/>
    <mergeCell ref="AJ28:AR28"/>
    <mergeCell ref="AF28:AI28"/>
    <mergeCell ref="AF27:AI27"/>
    <mergeCell ref="B6:N6"/>
    <mergeCell ref="H19:N19"/>
    <mergeCell ref="H18:N18"/>
    <mergeCell ref="B9:N10"/>
    <mergeCell ref="B13:N14"/>
    <mergeCell ref="H16:N16"/>
    <mergeCell ref="B15:G20"/>
    <mergeCell ref="O19:R19"/>
    <mergeCell ref="AB17:AE17"/>
    <mergeCell ref="O16:R16"/>
    <mergeCell ref="O17:R17"/>
    <mergeCell ref="AB18:AE18"/>
    <mergeCell ref="T17:Z17"/>
    <mergeCell ref="AB19:AE19"/>
    <mergeCell ref="O20:R20"/>
    <mergeCell ref="AB20:AE20"/>
    <mergeCell ref="O6:AV6"/>
    <mergeCell ref="AK17:AQ17"/>
    <mergeCell ref="AS28:AV28"/>
    <mergeCell ref="O18:R18"/>
    <mergeCell ref="AB16:AE16"/>
    <mergeCell ref="B21:G23"/>
    <mergeCell ref="O23:R23"/>
    <mergeCell ref="S23:AA23"/>
    <mergeCell ref="O26:R26"/>
    <mergeCell ref="S26:AA26"/>
    <mergeCell ref="H23:N23"/>
    <mergeCell ref="H26:N26"/>
    <mergeCell ref="S24:AA24"/>
    <mergeCell ref="H22:N22"/>
    <mergeCell ref="H24:N24"/>
    <mergeCell ref="H25:N25"/>
    <mergeCell ref="B27:N27"/>
    <mergeCell ref="B24:G26"/>
    <mergeCell ref="B28:N28"/>
    <mergeCell ref="O24:R24"/>
    <mergeCell ref="O25:R25"/>
    <mergeCell ref="O27:R27"/>
    <mergeCell ref="AJ27:AR27"/>
    <mergeCell ref="O28:R28"/>
    <mergeCell ref="AB27:AE27"/>
    <mergeCell ref="S25:AA25"/>
  </mergeCells>
  <phoneticPr fontId="2"/>
  <printOptions horizontalCentered="1"/>
  <pageMargins left="0.39370078740157483" right="0.39370078740157483" top="0.41" bottom="0.26" header="0.35" footer="0.24"/>
  <pageSetup paperSize="9" scale="98"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Y43"/>
  <sheetViews>
    <sheetView view="pageBreakPreview" zoomScale="75" zoomScaleNormal="100" workbookViewId="0">
      <selection activeCell="B7" sqref="B7:N8"/>
    </sheetView>
  </sheetViews>
  <sheetFormatPr defaultRowHeight="18.600000000000001" customHeight="1"/>
  <cols>
    <col min="1" max="1" width="2.125" style="1" customWidth="1"/>
    <col min="2" max="14" width="2.375" style="1" customWidth="1"/>
    <col min="15" max="47" width="2" style="1" customWidth="1"/>
    <col min="48" max="48" width="1.875" style="1" customWidth="1"/>
    <col min="49" max="49" width="2.125" style="1" customWidth="1"/>
    <col min="50" max="50" width="13.25" style="1" customWidth="1"/>
    <col min="51" max="51" width="2.75" style="1" customWidth="1"/>
    <col min="52" max="61" width="2.125" style="1" customWidth="1"/>
    <col min="62" max="16384" width="9" style="1"/>
  </cols>
  <sheetData>
    <row r="1" spans="2:51" ht="36.75" customHeight="1"/>
    <row r="2" spans="2:51" ht="18.600000000000001" customHeight="1">
      <c r="B2" s="289" t="s">
        <v>25</v>
      </c>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X2" s="11" t="s">
        <v>43</v>
      </c>
      <c r="AY2" s="12">
        <v>26</v>
      </c>
    </row>
    <row r="3" spans="2:51" ht="9.75" customHeight="1">
      <c r="AS3" s="3"/>
      <c r="AT3" s="3"/>
      <c r="AU3" s="3"/>
      <c r="AV3" s="2"/>
    </row>
    <row r="4" spans="2:51" ht="15.75" customHeight="1">
      <c r="B4" s="291" t="s">
        <v>110</v>
      </c>
      <c r="C4" s="292"/>
      <c r="D4" s="292"/>
      <c r="E4" s="292"/>
      <c r="F4" s="292"/>
      <c r="G4" s="292"/>
      <c r="H4" s="292"/>
      <c r="I4" s="292"/>
      <c r="J4" s="292"/>
      <c r="K4" s="292"/>
      <c r="L4" s="292"/>
      <c r="M4" s="292"/>
      <c r="N4" s="293"/>
      <c r="O4" s="291" t="e">
        <f>VLOOKUP($AY$2,Data,3,FALSE)</f>
        <v>#REF!</v>
      </c>
      <c r="P4" s="292"/>
      <c r="Q4" s="29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3"/>
    </row>
    <row r="5" spans="2:51" ht="15.75" customHeight="1">
      <c r="B5" s="294"/>
      <c r="C5" s="295"/>
      <c r="D5" s="295"/>
      <c r="E5" s="295"/>
      <c r="F5" s="295"/>
      <c r="G5" s="295"/>
      <c r="H5" s="295"/>
      <c r="I5" s="295"/>
      <c r="J5" s="295"/>
      <c r="K5" s="295"/>
      <c r="L5" s="295"/>
      <c r="M5" s="295"/>
      <c r="N5" s="296"/>
      <c r="O5" s="294"/>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6"/>
    </row>
    <row r="6" spans="2:51" ht="23.25" customHeight="1">
      <c r="B6" s="303" t="s">
        <v>23</v>
      </c>
      <c r="C6" s="304"/>
      <c r="D6" s="304"/>
      <c r="E6" s="304"/>
      <c r="F6" s="304"/>
      <c r="G6" s="304"/>
      <c r="H6" s="304"/>
      <c r="I6" s="304"/>
      <c r="J6" s="304"/>
      <c r="K6" s="304"/>
      <c r="L6" s="304"/>
      <c r="M6" s="304"/>
      <c r="N6" s="305"/>
      <c r="O6" s="307" t="e">
        <f>VLOOKUP($AY$2,Data,4,FALSE)</f>
        <v>#REF!</v>
      </c>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8"/>
      <c r="AS6" s="308"/>
      <c r="AT6" s="308"/>
      <c r="AU6" s="308"/>
      <c r="AV6" s="309"/>
    </row>
    <row r="7" spans="2:51" ht="18.600000000000001" customHeight="1">
      <c r="B7" s="176" t="s">
        <v>26</v>
      </c>
      <c r="C7" s="177"/>
      <c r="D7" s="177"/>
      <c r="E7" s="177"/>
      <c r="F7" s="177"/>
      <c r="G7" s="177"/>
      <c r="H7" s="177"/>
      <c r="I7" s="177"/>
      <c r="J7" s="177"/>
      <c r="K7" s="177"/>
      <c r="L7" s="177"/>
      <c r="M7" s="177"/>
      <c r="N7" s="178"/>
      <c r="O7" s="291" t="e">
        <f>VLOOKUP($AY$2,Data,5,FALSE)&amp;VLOOKUP($AY$2,Data,6,FALSE)</f>
        <v>#REF!</v>
      </c>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3"/>
    </row>
    <row r="8" spans="2:51" ht="18.600000000000001" customHeight="1">
      <c r="B8" s="179"/>
      <c r="C8" s="180"/>
      <c r="D8" s="180"/>
      <c r="E8" s="180"/>
      <c r="F8" s="180"/>
      <c r="G8" s="180"/>
      <c r="H8" s="180"/>
      <c r="I8" s="180"/>
      <c r="J8" s="180"/>
      <c r="K8" s="180"/>
      <c r="L8" s="180"/>
      <c r="M8" s="180"/>
      <c r="N8" s="181"/>
      <c r="O8" s="294"/>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6"/>
    </row>
    <row r="9" spans="2:51" ht="17.25" customHeight="1">
      <c r="B9" s="176" t="s">
        <v>24</v>
      </c>
      <c r="C9" s="177"/>
      <c r="D9" s="177"/>
      <c r="E9" s="177"/>
      <c r="F9" s="177"/>
      <c r="G9" s="177"/>
      <c r="H9" s="177"/>
      <c r="I9" s="177"/>
      <c r="J9" s="177"/>
      <c r="K9" s="177"/>
      <c r="L9" s="177"/>
      <c r="M9" s="177"/>
      <c r="N9" s="178"/>
      <c r="O9" s="291" t="e">
        <f>VLOOKUP($AY$2,Data,7,FALSE)</f>
        <v>#REF!</v>
      </c>
      <c r="P9" s="292"/>
      <c r="Q9" s="292"/>
      <c r="R9" s="292"/>
      <c r="S9" s="292"/>
      <c r="T9" s="292"/>
      <c r="U9" s="292"/>
      <c r="V9" s="292"/>
      <c r="W9" s="292"/>
      <c r="X9" s="292"/>
      <c r="Y9" s="292"/>
      <c r="Z9" s="292"/>
      <c r="AA9" s="292"/>
      <c r="AB9" s="292"/>
      <c r="AC9" s="292"/>
      <c r="AD9" s="292"/>
      <c r="AE9" s="292"/>
      <c r="AF9" s="292"/>
      <c r="AG9" s="292"/>
      <c r="AH9" s="292"/>
      <c r="AI9" s="292"/>
      <c r="AJ9" s="292"/>
      <c r="AK9" s="292"/>
      <c r="AL9" s="292"/>
      <c r="AM9" s="292"/>
      <c r="AN9" s="292"/>
      <c r="AO9" s="292"/>
      <c r="AP9" s="292"/>
      <c r="AQ9" s="292"/>
      <c r="AR9" s="292"/>
      <c r="AS9" s="292"/>
      <c r="AT9" s="292"/>
      <c r="AU9" s="292"/>
      <c r="AV9" s="293"/>
    </row>
    <row r="10" spans="2:51" ht="17.25" customHeight="1">
      <c r="B10" s="179"/>
      <c r="C10" s="180"/>
      <c r="D10" s="180"/>
      <c r="E10" s="180"/>
      <c r="F10" s="180"/>
      <c r="G10" s="180"/>
      <c r="H10" s="180"/>
      <c r="I10" s="180"/>
      <c r="J10" s="180"/>
      <c r="K10" s="180"/>
      <c r="L10" s="180"/>
      <c r="M10" s="180"/>
      <c r="N10" s="181"/>
      <c r="O10" s="294"/>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6"/>
    </row>
    <row r="11" spans="2:51" ht="15.75" customHeight="1">
      <c r="B11" s="192" t="s">
        <v>111</v>
      </c>
      <c r="C11" s="177"/>
      <c r="D11" s="177"/>
      <c r="E11" s="177"/>
      <c r="F11" s="177"/>
      <c r="G11" s="177"/>
      <c r="H11" s="177"/>
      <c r="I11" s="177"/>
      <c r="J11" s="177"/>
      <c r="K11" s="177"/>
      <c r="L11" s="177"/>
      <c r="M11" s="177"/>
      <c r="N11" s="178"/>
      <c r="O11" s="323" t="e">
        <f>VLOOKUP($AY$2,Data,8,FALSE)</f>
        <v>#REF!</v>
      </c>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5"/>
    </row>
    <row r="12" spans="2:51" ht="15.75" customHeight="1">
      <c r="B12" s="179"/>
      <c r="C12" s="180"/>
      <c r="D12" s="180"/>
      <c r="E12" s="180"/>
      <c r="F12" s="180"/>
      <c r="G12" s="180"/>
      <c r="H12" s="180"/>
      <c r="I12" s="180"/>
      <c r="J12" s="180"/>
      <c r="K12" s="180"/>
      <c r="L12" s="180"/>
      <c r="M12" s="180"/>
      <c r="N12" s="181"/>
      <c r="O12" s="326"/>
      <c r="P12" s="327"/>
      <c r="Q12" s="327"/>
      <c r="R12" s="327"/>
      <c r="S12" s="327"/>
      <c r="T12" s="327"/>
      <c r="U12" s="327"/>
      <c r="V12" s="327"/>
      <c r="W12" s="327"/>
      <c r="X12" s="327"/>
      <c r="Y12" s="327"/>
      <c r="Z12" s="327"/>
      <c r="AA12" s="327"/>
      <c r="AB12" s="327"/>
      <c r="AC12" s="327"/>
      <c r="AD12" s="327"/>
      <c r="AE12" s="327"/>
      <c r="AF12" s="327"/>
      <c r="AG12" s="327"/>
      <c r="AH12" s="327"/>
      <c r="AI12" s="327"/>
      <c r="AJ12" s="327"/>
      <c r="AK12" s="327"/>
      <c r="AL12" s="327"/>
      <c r="AM12" s="327"/>
      <c r="AN12" s="327"/>
      <c r="AO12" s="327"/>
      <c r="AP12" s="327"/>
      <c r="AQ12" s="327"/>
      <c r="AR12" s="327"/>
      <c r="AS12" s="327"/>
      <c r="AT12" s="327"/>
      <c r="AU12" s="327"/>
      <c r="AV12" s="328"/>
    </row>
    <row r="13" spans="2:51" ht="18.600000000000001" customHeight="1">
      <c r="B13" s="266" t="s">
        <v>114</v>
      </c>
      <c r="C13" s="267"/>
      <c r="D13" s="267"/>
      <c r="E13" s="267"/>
      <c r="F13" s="267"/>
      <c r="G13" s="267"/>
      <c r="H13" s="267"/>
      <c r="I13" s="267"/>
      <c r="J13" s="267"/>
      <c r="K13" s="267"/>
      <c r="L13" s="267"/>
      <c r="M13" s="267"/>
      <c r="N13" s="268"/>
      <c r="O13" s="272" t="e">
        <f>VLOOKUP($AY$2,Data,2,FALSE)</f>
        <v>#REF!</v>
      </c>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4"/>
    </row>
    <row r="14" spans="2:51" ht="18.600000000000001" customHeight="1">
      <c r="B14" s="269"/>
      <c r="C14" s="270"/>
      <c r="D14" s="270"/>
      <c r="E14" s="270"/>
      <c r="F14" s="270"/>
      <c r="G14" s="270"/>
      <c r="H14" s="270"/>
      <c r="I14" s="270"/>
      <c r="J14" s="270"/>
      <c r="K14" s="270"/>
      <c r="L14" s="270"/>
      <c r="M14" s="270"/>
      <c r="N14" s="271"/>
      <c r="O14" s="275"/>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7"/>
    </row>
    <row r="15" spans="2:51" ht="24.75" customHeight="1">
      <c r="B15" s="176" t="s">
        <v>9</v>
      </c>
      <c r="C15" s="177"/>
      <c r="D15" s="177"/>
      <c r="E15" s="177"/>
      <c r="F15" s="177"/>
      <c r="G15" s="260"/>
      <c r="H15" s="237" t="s">
        <v>4</v>
      </c>
      <c r="I15" s="238"/>
      <c r="J15" s="238"/>
      <c r="K15" s="238"/>
      <c r="L15" s="238"/>
      <c r="M15" s="238"/>
      <c r="N15" s="239"/>
      <c r="O15" s="168" t="s">
        <v>12</v>
      </c>
      <c r="P15" s="169"/>
      <c r="Q15" s="169"/>
      <c r="R15" s="169"/>
      <c r="S15" s="281" t="e">
        <f>IF(VLOOKUP($AY$2,Data,10,FALSE)=0,"-",VLOOKUP($AY$2,Data,10,FALSE))</f>
        <v>#REF!</v>
      </c>
      <c r="T15" s="281"/>
      <c r="U15" s="281"/>
      <c r="V15" s="281"/>
      <c r="W15" s="281"/>
      <c r="X15" s="281"/>
      <c r="Y15" s="281"/>
      <c r="Z15" s="281"/>
      <c r="AA15" s="281"/>
      <c r="AB15" s="281"/>
      <c r="AC15" s="281"/>
      <c r="AD15" s="281"/>
      <c r="AE15" s="282"/>
      <c r="AF15" s="168" t="s">
        <v>13</v>
      </c>
      <c r="AG15" s="169"/>
      <c r="AH15" s="169"/>
      <c r="AI15" s="169"/>
      <c r="AJ15" s="281" t="e">
        <f>IF(VLOOKUP($AY$2,Data,9,FALSE)=0,"-",VLOOKUP($AY$2,Data,9,FALSE))</f>
        <v>#REF!</v>
      </c>
      <c r="AK15" s="281"/>
      <c r="AL15" s="281"/>
      <c r="AM15" s="281"/>
      <c r="AN15" s="281"/>
      <c r="AO15" s="281"/>
      <c r="AP15" s="281"/>
      <c r="AQ15" s="281"/>
      <c r="AR15" s="281"/>
      <c r="AS15" s="281"/>
      <c r="AT15" s="281"/>
      <c r="AU15" s="281"/>
      <c r="AV15" s="282"/>
    </row>
    <row r="16" spans="2:51" ht="24.75" customHeight="1">
      <c r="B16" s="193"/>
      <c r="C16" s="194"/>
      <c r="D16" s="194"/>
      <c r="E16" s="194"/>
      <c r="F16" s="194"/>
      <c r="G16" s="261"/>
      <c r="H16" s="229" t="s">
        <v>5</v>
      </c>
      <c r="I16" s="230"/>
      <c r="J16" s="230"/>
      <c r="K16" s="230"/>
      <c r="L16" s="230"/>
      <c r="M16" s="230"/>
      <c r="N16" s="231"/>
      <c r="O16" s="232" t="s">
        <v>12</v>
      </c>
      <c r="P16" s="233"/>
      <c r="Q16" s="233"/>
      <c r="R16" s="233"/>
      <c r="S16" s="234" t="e">
        <f>IF(VLOOKUP($AY$2,Data,16,FALSE)=0,"-",VLOOKUP($AY$2,Data,16,FALSE))</f>
        <v>#REF!</v>
      </c>
      <c r="T16" s="234"/>
      <c r="U16" s="234"/>
      <c r="V16" s="234"/>
      <c r="W16" s="234"/>
      <c r="X16" s="234"/>
      <c r="Y16" s="234"/>
      <c r="Z16" s="234"/>
      <c r="AA16" s="234"/>
      <c r="AB16" s="235" t="s">
        <v>29</v>
      </c>
      <c r="AC16" s="235"/>
      <c r="AD16" s="235"/>
      <c r="AE16" s="236"/>
      <c r="AF16" s="232" t="s">
        <v>13</v>
      </c>
      <c r="AG16" s="233"/>
      <c r="AH16" s="233"/>
      <c r="AI16" s="233"/>
      <c r="AJ16" s="234" t="e">
        <f>IF(VLOOKUP($AY$2,Data,11,FALSE)=0,"-",VLOOKUP($AY$2,Data,11,FALSE))</f>
        <v>#REF!</v>
      </c>
      <c r="AK16" s="234"/>
      <c r="AL16" s="234"/>
      <c r="AM16" s="234"/>
      <c r="AN16" s="234"/>
      <c r="AO16" s="234"/>
      <c r="AP16" s="234"/>
      <c r="AQ16" s="234"/>
      <c r="AR16" s="234"/>
      <c r="AS16" s="235" t="s">
        <v>30</v>
      </c>
      <c r="AT16" s="235"/>
      <c r="AU16" s="235"/>
      <c r="AV16" s="236"/>
    </row>
    <row r="17" spans="2:48" ht="24.75" customHeight="1">
      <c r="B17" s="193"/>
      <c r="C17" s="194"/>
      <c r="D17" s="194"/>
      <c r="E17" s="194"/>
      <c r="F17" s="194"/>
      <c r="G17" s="261"/>
      <c r="H17" s="278" t="s">
        <v>19</v>
      </c>
      <c r="I17" s="279"/>
      <c r="J17" s="279"/>
      <c r="K17" s="279"/>
      <c r="L17" s="279"/>
      <c r="M17" s="279"/>
      <c r="N17" s="280"/>
      <c r="O17" s="244" t="s">
        <v>12</v>
      </c>
      <c r="P17" s="245"/>
      <c r="Q17" s="245"/>
      <c r="R17" s="245"/>
      <c r="S17" s="13" t="s">
        <v>44</v>
      </c>
      <c r="T17" s="306" t="e">
        <f>IF(VLOOKUP($AY$2,Data,17,FALSE)=0,"-",VLOOKUP($AY$2,Data,17,FALSE))</f>
        <v>#REF!</v>
      </c>
      <c r="U17" s="306"/>
      <c r="V17" s="306"/>
      <c r="W17" s="306"/>
      <c r="X17" s="306"/>
      <c r="Y17" s="306"/>
      <c r="Z17" s="306"/>
      <c r="AA17" s="13" t="s">
        <v>45</v>
      </c>
      <c r="AB17" s="235" t="s">
        <v>29</v>
      </c>
      <c r="AC17" s="235"/>
      <c r="AD17" s="235"/>
      <c r="AE17" s="236"/>
      <c r="AF17" s="244" t="s">
        <v>13</v>
      </c>
      <c r="AG17" s="245"/>
      <c r="AH17" s="245"/>
      <c r="AI17" s="245"/>
      <c r="AJ17" s="13" t="s">
        <v>46</v>
      </c>
      <c r="AK17" s="306" t="e">
        <f>IF(VLOOKUP($AY$2,Data,12,FALSE)=0,"-",VLOOKUP($AY$2,Data,12,FALSE))</f>
        <v>#REF!</v>
      </c>
      <c r="AL17" s="306"/>
      <c r="AM17" s="306"/>
      <c r="AN17" s="306"/>
      <c r="AO17" s="306"/>
      <c r="AP17" s="306"/>
      <c r="AQ17" s="306"/>
      <c r="AR17" s="13" t="s">
        <v>47</v>
      </c>
      <c r="AS17" s="235" t="s">
        <v>30</v>
      </c>
      <c r="AT17" s="235"/>
      <c r="AU17" s="235"/>
      <c r="AV17" s="236"/>
    </row>
    <row r="18" spans="2:48" ht="24.75" customHeight="1">
      <c r="B18" s="193"/>
      <c r="C18" s="194"/>
      <c r="D18" s="194"/>
      <c r="E18" s="194"/>
      <c r="F18" s="194"/>
      <c r="G18" s="261"/>
      <c r="H18" s="257" t="s">
        <v>6</v>
      </c>
      <c r="I18" s="258"/>
      <c r="J18" s="258"/>
      <c r="K18" s="258"/>
      <c r="L18" s="258"/>
      <c r="M18" s="258"/>
      <c r="N18" s="259"/>
      <c r="O18" s="244" t="s">
        <v>12</v>
      </c>
      <c r="P18" s="245"/>
      <c r="Q18" s="245"/>
      <c r="R18" s="245"/>
      <c r="S18" s="306" t="e">
        <f>IF(VLOOKUP($AY$2,Data,18,FALSE)=0,"-",VLOOKUP($AY$2,Data,18,FALSE))</f>
        <v>#REF!</v>
      </c>
      <c r="T18" s="306"/>
      <c r="U18" s="306"/>
      <c r="V18" s="306"/>
      <c r="W18" s="306"/>
      <c r="X18" s="306"/>
      <c r="Y18" s="306"/>
      <c r="Z18" s="306"/>
      <c r="AA18" s="306"/>
      <c r="AB18" s="253"/>
      <c r="AC18" s="253"/>
      <c r="AD18" s="253"/>
      <c r="AE18" s="254"/>
      <c r="AF18" s="244" t="s">
        <v>13</v>
      </c>
      <c r="AG18" s="245"/>
      <c r="AH18" s="245"/>
      <c r="AI18" s="245"/>
      <c r="AJ18" s="306" t="e">
        <f>IF(VLOOKUP($AY$2,Data,13,FALSE)=0,"-",VLOOKUP($AY$2,Data,13,FALSE))</f>
        <v>#REF!</v>
      </c>
      <c r="AK18" s="306"/>
      <c r="AL18" s="306"/>
      <c r="AM18" s="306"/>
      <c r="AN18" s="306"/>
      <c r="AO18" s="306"/>
      <c r="AP18" s="306"/>
      <c r="AQ18" s="306"/>
      <c r="AR18" s="306"/>
      <c r="AS18" s="253"/>
      <c r="AT18" s="253"/>
      <c r="AU18" s="253"/>
      <c r="AV18" s="254"/>
    </row>
    <row r="19" spans="2:48" ht="24.75" customHeight="1">
      <c r="B19" s="193"/>
      <c r="C19" s="194"/>
      <c r="D19" s="194"/>
      <c r="E19" s="194"/>
      <c r="F19" s="194"/>
      <c r="G19" s="261"/>
      <c r="H19" s="257" t="s">
        <v>112</v>
      </c>
      <c r="I19" s="258"/>
      <c r="J19" s="258"/>
      <c r="K19" s="258"/>
      <c r="L19" s="258"/>
      <c r="M19" s="258"/>
      <c r="N19" s="259"/>
      <c r="O19" s="244" t="s">
        <v>12</v>
      </c>
      <c r="P19" s="245"/>
      <c r="Q19" s="245"/>
      <c r="R19" s="245"/>
      <c r="S19" s="306" t="e">
        <f>IF(VLOOKUP($AY$2,Data,19,FALSE)=0,"-",VLOOKUP($AY$2,Data,19,FALSE))</f>
        <v>#REF!</v>
      </c>
      <c r="T19" s="306"/>
      <c r="U19" s="306"/>
      <c r="V19" s="306"/>
      <c r="W19" s="306"/>
      <c r="X19" s="306"/>
      <c r="Y19" s="306"/>
      <c r="Z19" s="306"/>
      <c r="AA19" s="306"/>
      <c r="AB19" s="255" t="s">
        <v>31</v>
      </c>
      <c r="AC19" s="255"/>
      <c r="AD19" s="255"/>
      <c r="AE19" s="256"/>
      <c r="AF19" s="244" t="s">
        <v>13</v>
      </c>
      <c r="AG19" s="245"/>
      <c r="AH19" s="245"/>
      <c r="AI19" s="245"/>
      <c r="AJ19" s="306" t="e">
        <f>IF(VLOOKUP($AY$2,Data,14,FALSE)=0,"-",VLOOKUP($AY$2,Data,14,FALSE))</f>
        <v>#REF!</v>
      </c>
      <c r="AK19" s="306"/>
      <c r="AL19" s="306"/>
      <c r="AM19" s="306"/>
      <c r="AN19" s="306"/>
      <c r="AO19" s="306"/>
      <c r="AP19" s="306"/>
      <c r="AQ19" s="306"/>
      <c r="AR19" s="306"/>
      <c r="AS19" s="255" t="s">
        <v>32</v>
      </c>
      <c r="AT19" s="255"/>
      <c r="AU19" s="255"/>
      <c r="AV19" s="256"/>
    </row>
    <row r="20" spans="2:48" ht="24.75" customHeight="1">
      <c r="B20" s="179"/>
      <c r="C20" s="180"/>
      <c r="D20" s="180"/>
      <c r="E20" s="180"/>
      <c r="F20" s="180"/>
      <c r="G20" s="262"/>
      <c r="H20" s="219" t="s">
        <v>113</v>
      </c>
      <c r="I20" s="220"/>
      <c r="J20" s="220"/>
      <c r="K20" s="220"/>
      <c r="L20" s="220"/>
      <c r="M20" s="220"/>
      <c r="N20" s="221"/>
      <c r="O20" s="222" t="s">
        <v>12</v>
      </c>
      <c r="P20" s="223"/>
      <c r="Q20" s="223"/>
      <c r="R20" s="223"/>
      <c r="S20" s="240" t="e">
        <f>IF(VLOOKUP($AY$2,Data,20,FALSE)=0,"-",VLOOKUP($AY$2,Data,20,FALSE))</f>
        <v>#REF!</v>
      </c>
      <c r="T20" s="240"/>
      <c r="U20" s="240"/>
      <c r="V20" s="240"/>
      <c r="W20" s="240"/>
      <c r="X20" s="240"/>
      <c r="Y20" s="240"/>
      <c r="Z20" s="240"/>
      <c r="AA20" s="240"/>
      <c r="AB20" s="241" t="s">
        <v>31</v>
      </c>
      <c r="AC20" s="241"/>
      <c r="AD20" s="241"/>
      <c r="AE20" s="242"/>
      <c r="AF20" s="222" t="s">
        <v>13</v>
      </c>
      <c r="AG20" s="223"/>
      <c r="AH20" s="223"/>
      <c r="AI20" s="223"/>
      <c r="AJ20" s="240" t="e">
        <f>IF(VLOOKUP($AY$2,Data,15,FALSE)=0,"-",VLOOKUP($AY$2,Data,15,FALSE))</f>
        <v>#REF!</v>
      </c>
      <c r="AK20" s="240"/>
      <c r="AL20" s="240"/>
      <c r="AM20" s="240"/>
      <c r="AN20" s="240"/>
      <c r="AO20" s="240"/>
      <c r="AP20" s="240"/>
      <c r="AQ20" s="240"/>
      <c r="AR20" s="240"/>
      <c r="AS20" s="241" t="s">
        <v>32</v>
      </c>
      <c r="AT20" s="241"/>
      <c r="AU20" s="241"/>
      <c r="AV20" s="242"/>
    </row>
    <row r="21" spans="2:48" ht="24.75" customHeight="1">
      <c r="B21" s="176" t="s">
        <v>10</v>
      </c>
      <c r="C21" s="224"/>
      <c r="D21" s="224"/>
      <c r="E21" s="224"/>
      <c r="F21" s="224"/>
      <c r="G21" s="251"/>
      <c r="H21" s="237" t="s">
        <v>5</v>
      </c>
      <c r="I21" s="238"/>
      <c r="J21" s="238"/>
      <c r="K21" s="238"/>
      <c r="L21" s="238"/>
      <c r="M21" s="238"/>
      <c r="N21" s="239"/>
      <c r="O21" s="168" t="s">
        <v>12</v>
      </c>
      <c r="P21" s="169"/>
      <c r="Q21" s="169"/>
      <c r="R21" s="169"/>
      <c r="S21" s="249" t="e">
        <f>IF(VLOOKUP($AY$2,Data,24,FALSE)=0,"-",VLOOKUP($AY$2,Data,24,FALSE))</f>
        <v>#REF!</v>
      </c>
      <c r="T21" s="249"/>
      <c r="U21" s="249"/>
      <c r="V21" s="249"/>
      <c r="W21" s="249"/>
      <c r="X21" s="249"/>
      <c r="Y21" s="249"/>
      <c r="Z21" s="249"/>
      <c r="AA21" s="249"/>
      <c r="AB21" s="247" t="s">
        <v>29</v>
      </c>
      <c r="AC21" s="247"/>
      <c r="AD21" s="247"/>
      <c r="AE21" s="248"/>
      <c r="AF21" s="168" t="s">
        <v>13</v>
      </c>
      <c r="AG21" s="169"/>
      <c r="AH21" s="169"/>
      <c r="AI21" s="169"/>
      <c r="AJ21" s="249" t="e">
        <f>IF(VLOOKUP($AY$2,Data,21,FALSE)=0,"-",VLOOKUP($AY$2,Data,21,FALSE))</f>
        <v>#REF!</v>
      </c>
      <c r="AK21" s="249"/>
      <c r="AL21" s="249"/>
      <c r="AM21" s="249"/>
      <c r="AN21" s="249"/>
      <c r="AO21" s="249"/>
      <c r="AP21" s="249"/>
      <c r="AQ21" s="249"/>
      <c r="AR21" s="249"/>
      <c r="AS21" s="247" t="s">
        <v>30</v>
      </c>
      <c r="AT21" s="247"/>
      <c r="AU21" s="247"/>
      <c r="AV21" s="248"/>
    </row>
    <row r="22" spans="2:48" ht="24.75" customHeight="1">
      <c r="B22" s="225"/>
      <c r="C22" s="226"/>
      <c r="D22" s="226"/>
      <c r="E22" s="226"/>
      <c r="F22" s="226"/>
      <c r="G22" s="252"/>
      <c r="H22" s="229" t="s">
        <v>112</v>
      </c>
      <c r="I22" s="230"/>
      <c r="J22" s="230"/>
      <c r="K22" s="230"/>
      <c r="L22" s="230"/>
      <c r="M22" s="230"/>
      <c r="N22" s="231"/>
      <c r="O22" s="232" t="s">
        <v>12</v>
      </c>
      <c r="P22" s="233"/>
      <c r="Q22" s="233"/>
      <c r="R22" s="233"/>
      <c r="S22" s="234" t="e">
        <f>IF(VLOOKUP($AY$2,Data,25,FALSE)=0,"-",VLOOKUP($AY$2,Data,25,FALSE))</f>
        <v>#REF!</v>
      </c>
      <c r="T22" s="234"/>
      <c r="U22" s="234"/>
      <c r="V22" s="234"/>
      <c r="W22" s="234"/>
      <c r="X22" s="234"/>
      <c r="Y22" s="234"/>
      <c r="Z22" s="234"/>
      <c r="AA22" s="234"/>
      <c r="AB22" s="235" t="s">
        <v>31</v>
      </c>
      <c r="AC22" s="235"/>
      <c r="AD22" s="235"/>
      <c r="AE22" s="236"/>
      <c r="AF22" s="232" t="s">
        <v>13</v>
      </c>
      <c r="AG22" s="233"/>
      <c r="AH22" s="233"/>
      <c r="AI22" s="233"/>
      <c r="AJ22" s="234" t="e">
        <f>IF(VLOOKUP($AY$2,Data,22,FALSE)=0,"-",VLOOKUP($AY$2,Data,22,FALSE))</f>
        <v>#REF!</v>
      </c>
      <c r="AK22" s="234"/>
      <c r="AL22" s="234"/>
      <c r="AM22" s="234"/>
      <c r="AN22" s="234"/>
      <c r="AO22" s="234"/>
      <c r="AP22" s="234"/>
      <c r="AQ22" s="234"/>
      <c r="AR22" s="234"/>
      <c r="AS22" s="235" t="s">
        <v>32</v>
      </c>
      <c r="AT22" s="235"/>
      <c r="AU22" s="235"/>
      <c r="AV22" s="236"/>
    </row>
    <row r="23" spans="2:48" ht="24.75" customHeight="1">
      <c r="B23" s="225"/>
      <c r="C23" s="226"/>
      <c r="D23" s="226"/>
      <c r="E23" s="226"/>
      <c r="F23" s="226"/>
      <c r="G23" s="252"/>
      <c r="H23" s="219" t="s">
        <v>113</v>
      </c>
      <c r="I23" s="220"/>
      <c r="J23" s="220"/>
      <c r="K23" s="220"/>
      <c r="L23" s="220"/>
      <c r="M23" s="220"/>
      <c r="N23" s="221"/>
      <c r="O23" s="222" t="s">
        <v>12</v>
      </c>
      <c r="P23" s="223"/>
      <c r="Q23" s="223"/>
      <c r="R23" s="223"/>
      <c r="S23" s="240" t="e">
        <f>IF(VLOOKUP($AY$2,Data,26,FALSE)=0,"-",VLOOKUP($AY$2,Data,26,FALSE))</f>
        <v>#REF!</v>
      </c>
      <c r="T23" s="240"/>
      <c r="U23" s="240"/>
      <c r="V23" s="240"/>
      <c r="W23" s="240"/>
      <c r="X23" s="240"/>
      <c r="Y23" s="240"/>
      <c r="Z23" s="240"/>
      <c r="AA23" s="240"/>
      <c r="AB23" s="241" t="s">
        <v>31</v>
      </c>
      <c r="AC23" s="241"/>
      <c r="AD23" s="241"/>
      <c r="AE23" s="242"/>
      <c r="AF23" s="222" t="s">
        <v>13</v>
      </c>
      <c r="AG23" s="223"/>
      <c r="AH23" s="223"/>
      <c r="AI23" s="223"/>
      <c r="AJ23" s="240" t="e">
        <f>IF(VLOOKUP($AY$2,Data,23,FALSE)=0,"-",VLOOKUP($AY$2,Data,23,FALSE))</f>
        <v>#REF!</v>
      </c>
      <c r="AK23" s="240"/>
      <c r="AL23" s="240"/>
      <c r="AM23" s="240"/>
      <c r="AN23" s="240"/>
      <c r="AO23" s="240"/>
      <c r="AP23" s="240"/>
      <c r="AQ23" s="240"/>
      <c r="AR23" s="240"/>
      <c r="AS23" s="241" t="s">
        <v>32</v>
      </c>
      <c r="AT23" s="241"/>
      <c r="AU23" s="241"/>
      <c r="AV23" s="242"/>
    </row>
    <row r="24" spans="2:48" ht="24.75" customHeight="1">
      <c r="B24" s="176" t="s">
        <v>11</v>
      </c>
      <c r="C24" s="224"/>
      <c r="D24" s="224"/>
      <c r="E24" s="224"/>
      <c r="F24" s="224"/>
      <c r="G24" s="224"/>
      <c r="H24" s="237" t="s">
        <v>5</v>
      </c>
      <c r="I24" s="238"/>
      <c r="J24" s="238"/>
      <c r="K24" s="238"/>
      <c r="L24" s="238"/>
      <c r="M24" s="238"/>
      <c r="N24" s="239"/>
      <c r="O24" s="168" t="s">
        <v>12</v>
      </c>
      <c r="P24" s="169"/>
      <c r="Q24" s="169"/>
      <c r="R24" s="169"/>
      <c r="S24" s="249" t="e">
        <f>IF(VLOOKUP($AY$2,Data,30,FALSE)=0,"-",VLOOKUP($AY$2,Data,30,FALSE))</f>
        <v>#REF!</v>
      </c>
      <c r="T24" s="249"/>
      <c r="U24" s="249"/>
      <c r="V24" s="249"/>
      <c r="W24" s="249"/>
      <c r="X24" s="249"/>
      <c r="Y24" s="249"/>
      <c r="Z24" s="249"/>
      <c r="AA24" s="249"/>
      <c r="AB24" s="247" t="s">
        <v>29</v>
      </c>
      <c r="AC24" s="247"/>
      <c r="AD24" s="247"/>
      <c r="AE24" s="248"/>
      <c r="AF24" s="168" t="s">
        <v>13</v>
      </c>
      <c r="AG24" s="169"/>
      <c r="AH24" s="169"/>
      <c r="AI24" s="169"/>
      <c r="AJ24" s="249" t="e">
        <f>IF(VLOOKUP($AY$2,Data,27,FALSE)=0,"-",VLOOKUP($AY$2,Data,27,FALSE))</f>
        <v>#REF!</v>
      </c>
      <c r="AK24" s="249"/>
      <c r="AL24" s="249"/>
      <c r="AM24" s="249"/>
      <c r="AN24" s="249"/>
      <c r="AO24" s="249"/>
      <c r="AP24" s="249"/>
      <c r="AQ24" s="249"/>
      <c r="AR24" s="249"/>
      <c r="AS24" s="247" t="s">
        <v>30</v>
      </c>
      <c r="AT24" s="247"/>
      <c r="AU24" s="247"/>
      <c r="AV24" s="248"/>
    </row>
    <row r="25" spans="2:48" ht="24.75" customHeight="1">
      <c r="B25" s="225"/>
      <c r="C25" s="226"/>
      <c r="D25" s="226"/>
      <c r="E25" s="226"/>
      <c r="F25" s="226"/>
      <c r="G25" s="226"/>
      <c r="H25" s="229" t="s">
        <v>112</v>
      </c>
      <c r="I25" s="230"/>
      <c r="J25" s="230"/>
      <c r="K25" s="230"/>
      <c r="L25" s="230"/>
      <c r="M25" s="230"/>
      <c r="N25" s="231"/>
      <c r="O25" s="232" t="s">
        <v>12</v>
      </c>
      <c r="P25" s="233"/>
      <c r="Q25" s="233"/>
      <c r="R25" s="233"/>
      <c r="S25" s="234" t="e">
        <f>IF(VLOOKUP($AY$2,Data,31,FALSE)=0,"-",VLOOKUP($AY$2,Data,31,FALSE))</f>
        <v>#REF!</v>
      </c>
      <c r="T25" s="234"/>
      <c r="U25" s="234"/>
      <c r="V25" s="234"/>
      <c r="W25" s="234"/>
      <c r="X25" s="234"/>
      <c r="Y25" s="234"/>
      <c r="Z25" s="234"/>
      <c r="AA25" s="234"/>
      <c r="AB25" s="235" t="s">
        <v>31</v>
      </c>
      <c r="AC25" s="235"/>
      <c r="AD25" s="235"/>
      <c r="AE25" s="236"/>
      <c r="AF25" s="232" t="s">
        <v>13</v>
      </c>
      <c r="AG25" s="233"/>
      <c r="AH25" s="233"/>
      <c r="AI25" s="233"/>
      <c r="AJ25" s="234" t="e">
        <f>IF(VLOOKUP($AY$2,Data,28,FALSE)=0,"-",VLOOKUP($AY$2,Data,28,FALSE))</f>
        <v>#REF!</v>
      </c>
      <c r="AK25" s="234"/>
      <c r="AL25" s="234"/>
      <c r="AM25" s="234"/>
      <c r="AN25" s="234"/>
      <c r="AO25" s="234"/>
      <c r="AP25" s="234"/>
      <c r="AQ25" s="234"/>
      <c r="AR25" s="234"/>
      <c r="AS25" s="235" t="s">
        <v>32</v>
      </c>
      <c r="AT25" s="235"/>
      <c r="AU25" s="235"/>
      <c r="AV25" s="236"/>
    </row>
    <row r="26" spans="2:48" ht="24.75" customHeight="1">
      <c r="B26" s="227"/>
      <c r="C26" s="228"/>
      <c r="D26" s="228"/>
      <c r="E26" s="228"/>
      <c r="F26" s="228"/>
      <c r="G26" s="228"/>
      <c r="H26" s="219" t="s">
        <v>113</v>
      </c>
      <c r="I26" s="220"/>
      <c r="J26" s="220"/>
      <c r="K26" s="220"/>
      <c r="L26" s="220"/>
      <c r="M26" s="220"/>
      <c r="N26" s="221"/>
      <c r="O26" s="222" t="s">
        <v>12</v>
      </c>
      <c r="P26" s="223"/>
      <c r="Q26" s="223"/>
      <c r="R26" s="223"/>
      <c r="S26" s="240" t="e">
        <f>IF(VLOOKUP($AY$2,Data,32,FALSE)=0,"-",VLOOKUP($AY$2,Data,32,FALSE))</f>
        <v>#REF!</v>
      </c>
      <c r="T26" s="240"/>
      <c r="U26" s="240"/>
      <c r="V26" s="240"/>
      <c r="W26" s="240"/>
      <c r="X26" s="240"/>
      <c r="Y26" s="240"/>
      <c r="Z26" s="240"/>
      <c r="AA26" s="240"/>
      <c r="AB26" s="241" t="s">
        <v>31</v>
      </c>
      <c r="AC26" s="241"/>
      <c r="AD26" s="241"/>
      <c r="AE26" s="242"/>
      <c r="AF26" s="222" t="s">
        <v>13</v>
      </c>
      <c r="AG26" s="223"/>
      <c r="AH26" s="223"/>
      <c r="AI26" s="223"/>
      <c r="AJ26" s="240" t="e">
        <f>IF(VLOOKUP($AY$2,Data,29,FALSE)=0,"-",VLOOKUP($AY$2,Data,29,FALSE))</f>
        <v>#REF!</v>
      </c>
      <c r="AK26" s="240"/>
      <c r="AL26" s="240"/>
      <c r="AM26" s="240"/>
      <c r="AN26" s="240"/>
      <c r="AO26" s="240"/>
      <c r="AP26" s="240"/>
      <c r="AQ26" s="240"/>
      <c r="AR26" s="240"/>
      <c r="AS26" s="241" t="s">
        <v>32</v>
      </c>
      <c r="AT26" s="241"/>
      <c r="AU26" s="241"/>
      <c r="AV26" s="242"/>
    </row>
    <row r="27" spans="2:48" ht="24.75" customHeight="1">
      <c r="B27" s="210" t="s">
        <v>7</v>
      </c>
      <c r="C27" s="211"/>
      <c r="D27" s="211"/>
      <c r="E27" s="211"/>
      <c r="F27" s="211"/>
      <c r="G27" s="211"/>
      <c r="H27" s="211"/>
      <c r="I27" s="211"/>
      <c r="J27" s="211"/>
      <c r="K27" s="211"/>
      <c r="L27" s="211"/>
      <c r="M27" s="211"/>
      <c r="N27" s="212"/>
      <c r="O27" s="216" t="s">
        <v>12</v>
      </c>
      <c r="P27" s="217"/>
      <c r="Q27" s="217"/>
      <c r="R27" s="217"/>
      <c r="S27" s="218" t="e">
        <f>IF(VLOOKUP($AY$2,Data,34,FALSE)=0,"-",VLOOKUP($AY$2,Data,34,FALSE))</f>
        <v>#REF!</v>
      </c>
      <c r="T27" s="218"/>
      <c r="U27" s="218"/>
      <c r="V27" s="218"/>
      <c r="W27" s="218"/>
      <c r="X27" s="218"/>
      <c r="Y27" s="218"/>
      <c r="Z27" s="218"/>
      <c r="AA27" s="218"/>
      <c r="AB27" s="214" t="s">
        <v>29</v>
      </c>
      <c r="AC27" s="214"/>
      <c r="AD27" s="214"/>
      <c r="AE27" s="215"/>
      <c r="AF27" s="216" t="s">
        <v>13</v>
      </c>
      <c r="AG27" s="217"/>
      <c r="AH27" s="217"/>
      <c r="AI27" s="217"/>
      <c r="AJ27" s="218" t="e">
        <f>IF(VLOOKUP($AY$2,Data,33,FALSE)=0,"-",VLOOKUP($AY$2,Data,33,FALSE))</f>
        <v>#REF!</v>
      </c>
      <c r="AK27" s="218"/>
      <c r="AL27" s="218"/>
      <c r="AM27" s="218"/>
      <c r="AN27" s="218"/>
      <c r="AO27" s="218"/>
      <c r="AP27" s="218"/>
      <c r="AQ27" s="218"/>
      <c r="AR27" s="218"/>
      <c r="AS27" s="214" t="s">
        <v>30</v>
      </c>
      <c r="AT27" s="214"/>
      <c r="AU27" s="214"/>
      <c r="AV27" s="215"/>
    </row>
    <row r="28" spans="2:48" ht="24.75" customHeight="1">
      <c r="B28" s="210" t="s">
        <v>14</v>
      </c>
      <c r="C28" s="211"/>
      <c r="D28" s="211"/>
      <c r="E28" s="211"/>
      <c r="F28" s="211"/>
      <c r="G28" s="211"/>
      <c r="H28" s="211"/>
      <c r="I28" s="211"/>
      <c r="J28" s="211"/>
      <c r="K28" s="211"/>
      <c r="L28" s="211"/>
      <c r="M28" s="211"/>
      <c r="N28" s="212"/>
      <c r="O28" s="216" t="s">
        <v>12</v>
      </c>
      <c r="P28" s="217"/>
      <c r="Q28" s="217"/>
      <c r="R28" s="217"/>
      <c r="S28" s="218" t="e">
        <f>IF(VLOOKUP($AY$2,Data,38,FALSE)=0,"-",VLOOKUP($AY$2,Data,38,FALSE))</f>
        <v>#REF!</v>
      </c>
      <c r="T28" s="218"/>
      <c r="U28" s="218"/>
      <c r="V28" s="218"/>
      <c r="W28" s="218"/>
      <c r="X28" s="218"/>
      <c r="Y28" s="218"/>
      <c r="Z28" s="218"/>
      <c r="AA28" s="218"/>
      <c r="AB28" s="214" t="s">
        <v>33</v>
      </c>
      <c r="AC28" s="214"/>
      <c r="AD28" s="214"/>
      <c r="AE28" s="215"/>
      <c r="AF28" s="216" t="s">
        <v>13</v>
      </c>
      <c r="AG28" s="217"/>
      <c r="AH28" s="217"/>
      <c r="AI28" s="217"/>
      <c r="AJ28" s="218" t="e">
        <f>IF(VLOOKUP($AY$2,Data,35,FALSE)=0,"-",VLOOKUP($AY$2,Data,35,FALSE))</f>
        <v>#REF!</v>
      </c>
      <c r="AK28" s="218"/>
      <c r="AL28" s="218"/>
      <c r="AM28" s="218"/>
      <c r="AN28" s="218"/>
      <c r="AO28" s="218"/>
      <c r="AP28" s="218"/>
      <c r="AQ28" s="218"/>
      <c r="AR28" s="218"/>
      <c r="AS28" s="214" t="s">
        <v>34</v>
      </c>
      <c r="AT28" s="214"/>
      <c r="AU28" s="214"/>
      <c r="AV28" s="215"/>
    </row>
    <row r="29" spans="2:48" ht="24.75" customHeight="1">
      <c r="B29" s="210" t="s">
        <v>15</v>
      </c>
      <c r="C29" s="211"/>
      <c r="D29" s="211"/>
      <c r="E29" s="211"/>
      <c r="F29" s="211"/>
      <c r="G29" s="211"/>
      <c r="H29" s="211"/>
      <c r="I29" s="211"/>
      <c r="J29" s="211"/>
      <c r="K29" s="211"/>
      <c r="L29" s="211"/>
      <c r="M29" s="211"/>
      <c r="N29" s="212"/>
      <c r="O29" s="216" t="s">
        <v>12</v>
      </c>
      <c r="P29" s="217"/>
      <c r="Q29" s="217"/>
      <c r="R29" s="217"/>
      <c r="S29" s="218" t="e">
        <f>IF(VLOOKUP($AY$2,Data,39,FALSE)=0,"-",VLOOKUP($AY$2,Data,39,FALSE))</f>
        <v>#REF!</v>
      </c>
      <c r="T29" s="218"/>
      <c r="U29" s="218"/>
      <c r="V29" s="218"/>
      <c r="W29" s="218"/>
      <c r="X29" s="218"/>
      <c r="Y29" s="218"/>
      <c r="Z29" s="218"/>
      <c r="AA29" s="218"/>
      <c r="AB29" s="214" t="s">
        <v>29</v>
      </c>
      <c r="AC29" s="214"/>
      <c r="AD29" s="214"/>
      <c r="AE29" s="215"/>
      <c r="AF29" s="216" t="s">
        <v>13</v>
      </c>
      <c r="AG29" s="217"/>
      <c r="AH29" s="217"/>
      <c r="AI29" s="217"/>
      <c r="AJ29" s="218" t="e">
        <f>IF(VLOOKUP($AY$2,Data,36,FALSE)=0,"-",VLOOKUP($AY$2,Data,36,FALSE))</f>
        <v>#REF!</v>
      </c>
      <c r="AK29" s="218"/>
      <c r="AL29" s="218"/>
      <c r="AM29" s="218"/>
      <c r="AN29" s="218"/>
      <c r="AO29" s="218"/>
      <c r="AP29" s="218"/>
      <c r="AQ29" s="218"/>
      <c r="AR29" s="218"/>
      <c r="AS29" s="214" t="s">
        <v>30</v>
      </c>
      <c r="AT29" s="214"/>
      <c r="AU29" s="214"/>
      <c r="AV29" s="215"/>
    </row>
    <row r="30" spans="2:48" ht="24.75" customHeight="1">
      <c r="B30" s="199" t="s">
        <v>18</v>
      </c>
      <c r="C30" s="200"/>
      <c r="D30" s="200"/>
      <c r="E30" s="200"/>
      <c r="F30" s="200"/>
      <c r="G30" s="200"/>
      <c r="H30" s="200"/>
      <c r="I30" s="200"/>
      <c r="J30" s="200"/>
      <c r="K30" s="200"/>
      <c r="L30" s="200"/>
      <c r="M30" s="200"/>
      <c r="N30" s="201"/>
      <c r="O30" s="168" t="s">
        <v>12</v>
      </c>
      <c r="P30" s="169"/>
      <c r="Q30" s="169"/>
      <c r="R30" s="169"/>
      <c r="S30" s="249" t="e">
        <f>IF(VLOOKUP($AY$2,Data,40,FALSE)=0,"-",VLOOKUP($AY$2,Data,40,FALSE))</f>
        <v>#REF!</v>
      </c>
      <c r="T30" s="249"/>
      <c r="U30" s="249"/>
      <c r="V30" s="249"/>
      <c r="W30" s="249"/>
      <c r="X30" s="249"/>
      <c r="Y30" s="249"/>
      <c r="Z30" s="249"/>
      <c r="AA30" s="249"/>
      <c r="AB30" s="166" t="s">
        <v>29</v>
      </c>
      <c r="AC30" s="166"/>
      <c r="AD30" s="166"/>
      <c r="AE30" s="167"/>
      <c r="AF30" s="168" t="s">
        <v>13</v>
      </c>
      <c r="AG30" s="169"/>
      <c r="AH30" s="169"/>
      <c r="AI30" s="169"/>
      <c r="AJ30" s="249" t="e">
        <f>IF(VLOOKUP($AY$2,Data,37,FALSE)=0,"-",VLOOKUP($AY$2,Data,37,FALSE))</f>
        <v>#REF!</v>
      </c>
      <c r="AK30" s="249"/>
      <c r="AL30" s="249"/>
      <c r="AM30" s="249"/>
      <c r="AN30" s="249"/>
      <c r="AO30" s="249"/>
      <c r="AP30" s="249"/>
      <c r="AQ30" s="249"/>
      <c r="AR30" s="249"/>
      <c r="AS30" s="166" t="s">
        <v>30</v>
      </c>
      <c r="AT30" s="166"/>
      <c r="AU30" s="166"/>
      <c r="AV30" s="167"/>
    </row>
    <row r="31" spans="2:48" ht="33.75" customHeight="1">
      <c r="B31" s="199" t="s">
        <v>16</v>
      </c>
      <c r="C31" s="200"/>
      <c r="D31" s="200"/>
      <c r="E31" s="200"/>
      <c r="F31" s="200"/>
      <c r="G31" s="200"/>
      <c r="H31" s="200"/>
      <c r="I31" s="200"/>
      <c r="J31" s="200"/>
      <c r="K31" s="200"/>
      <c r="L31" s="200"/>
      <c r="M31" s="200"/>
      <c r="N31" s="201"/>
      <c r="O31" s="310" t="e">
        <f>IF(VLOOKUP($AY$2,Data,41,FALSE)=0,"-",VLOOKUP($AY$2,Data,41,FALSE))</f>
        <v>#REF!</v>
      </c>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c r="AP31" s="311"/>
      <c r="AQ31" s="311"/>
      <c r="AR31" s="311"/>
      <c r="AS31" s="311"/>
      <c r="AT31" s="311"/>
      <c r="AU31" s="311"/>
      <c r="AV31" s="312"/>
    </row>
    <row r="32" spans="2:48" ht="21.75" customHeight="1">
      <c r="B32" s="210" t="s">
        <v>8</v>
      </c>
      <c r="C32" s="211"/>
      <c r="D32" s="211"/>
      <c r="E32" s="211"/>
      <c r="F32" s="211"/>
      <c r="G32" s="211"/>
      <c r="H32" s="211"/>
      <c r="I32" s="211"/>
      <c r="J32" s="211"/>
      <c r="K32" s="211"/>
      <c r="L32" s="211"/>
      <c r="M32" s="211"/>
      <c r="N32" s="212"/>
      <c r="O32" s="310" t="e">
        <f>IF(VLOOKUP($AY$2,Data,42,FALSE)=0,"-",VLOOKUP($AY$2,Data,42,FALSE))</f>
        <v>#REF!</v>
      </c>
      <c r="P32" s="311"/>
      <c r="Q32" s="311"/>
      <c r="R32" s="311"/>
      <c r="S32" s="311"/>
      <c r="T32" s="311"/>
      <c r="U32" s="311"/>
      <c r="V32" s="311"/>
      <c r="W32" s="311"/>
      <c r="X32" s="311"/>
      <c r="Y32" s="311"/>
      <c r="Z32" s="311"/>
      <c r="AA32" s="311"/>
      <c r="AB32" s="311"/>
      <c r="AC32" s="311"/>
      <c r="AD32" s="311"/>
      <c r="AE32" s="311"/>
      <c r="AF32" s="311"/>
      <c r="AG32" s="311"/>
      <c r="AH32" s="311"/>
      <c r="AI32" s="311"/>
      <c r="AJ32" s="311"/>
      <c r="AK32" s="311"/>
      <c r="AL32" s="311"/>
      <c r="AM32" s="311"/>
      <c r="AN32" s="311"/>
      <c r="AO32" s="311"/>
      <c r="AP32" s="311"/>
      <c r="AQ32" s="311"/>
      <c r="AR32" s="311"/>
      <c r="AS32" s="311"/>
      <c r="AT32" s="311"/>
      <c r="AU32" s="311"/>
      <c r="AV32" s="312"/>
    </row>
    <row r="33" spans="2:48" ht="18.600000000000001" customHeight="1">
      <c r="B33" s="176" t="s">
        <v>2</v>
      </c>
      <c r="C33" s="202"/>
      <c r="D33" s="202"/>
      <c r="E33" s="202"/>
      <c r="F33" s="202"/>
      <c r="G33" s="202"/>
      <c r="H33" s="202"/>
      <c r="I33" s="202"/>
      <c r="J33" s="202"/>
      <c r="K33" s="202"/>
      <c r="L33" s="202"/>
      <c r="M33" s="202"/>
      <c r="N33" s="203"/>
      <c r="O33" s="182" t="s">
        <v>27</v>
      </c>
      <c r="P33" s="183"/>
      <c r="Q33" s="183"/>
      <c r="R33" s="183"/>
      <c r="S33" s="183"/>
      <c r="T33" s="183"/>
      <c r="U33" s="183"/>
      <c r="V33" s="184"/>
      <c r="W33" s="319" t="e">
        <f>VLOOKUP($AY$2,Data,43,FALSE)</f>
        <v>#REF!</v>
      </c>
      <c r="X33" s="320"/>
      <c r="Y33" s="320"/>
      <c r="Z33" s="320"/>
      <c r="AA33" s="320"/>
      <c r="AB33" s="320"/>
      <c r="AC33" s="320"/>
      <c r="AD33" s="320"/>
      <c r="AE33" s="321"/>
      <c r="AF33" s="185" t="s">
        <v>28</v>
      </c>
      <c r="AG33" s="183"/>
      <c r="AH33" s="183"/>
      <c r="AI33" s="183"/>
      <c r="AJ33" s="183"/>
      <c r="AK33" s="183"/>
      <c r="AL33" s="183"/>
      <c r="AM33" s="184"/>
      <c r="AN33" s="319" t="e">
        <f>VLOOKUP($AY$2,Data,44,FALSE)</f>
        <v>#REF!</v>
      </c>
      <c r="AO33" s="320"/>
      <c r="AP33" s="320"/>
      <c r="AQ33" s="320"/>
      <c r="AR33" s="320"/>
      <c r="AS33" s="320"/>
      <c r="AT33" s="320"/>
      <c r="AU33" s="320"/>
      <c r="AV33" s="322"/>
    </row>
    <row r="34" spans="2:48" ht="18.600000000000001" customHeight="1">
      <c r="B34" s="204"/>
      <c r="C34" s="205"/>
      <c r="D34" s="205"/>
      <c r="E34" s="205"/>
      <c r="F34" s="205"/>
      <c r="G34" s="205"/>
      <c r="H34" s="205"/>
      <c r="I34" s="205"/>
      <c r="J34" s="205"/>
      <c r="K34" s="205"/>
      <c r="L34" s="205"/>
      <c r="M34" s="205"/>
      <c r="N34" s="206"/>
      <c r="O34" s="186" t="s">
        <v>0</v>
      </c>
      <c r="P34" s="187"/>
      <c r="Q34" s="187"/>
      <c r="R34" s="187"/>
      <c r="S34" s="187"/>
      <c r="T34" s="187"/>
      <c r="U34" s="187"/>
      <c r="V34" s="188"/>
      <c r="W34" s="313" t="e">
        <f>VLOOKUP($AY$2,Data,45,FALSE)</f>
        <v>#REF!</v>
      </c>
      <c r="X34" s="314"/>
      <c r="Y34" s="314"/>
      <c r="Z34" s="314"/>
      <c r="AA34" s="314"/>
      <c r="AB34" s="314"/>
      <c r="AC34" s="314"/>
      <c r="AD34" s="314"/>
      <c r="AE34" s="314"/>
      <c r="AF34" s="314"/>
      <c r="AG34" s="314"/>
      <c r="AH34" s="314"/>
      <c r="AI34" s="314"/>
      <c r="AJ34" s="314"/>
      <c r="AK34" s="314"/>
      <c r="AL34" s="314"/>
      <c r="AM34" s="314"/>
      <c r="AN34" s="314"/>
      <c r="AO34" s="314"/>
      <c r="AP34" s="314"/>
      <c r="AQ34" s="314"/>
      <c r="AR34" s="314"/>
      <c r="AS34" s="314"/>
      <c r="AT34" s="314"/>
      <c r="AU34" s="314"/>
      <c r="AV34" s="315"/>
    </row>
    <row r="35" spans="2:48" ht="18.600000000000001" customHeight="1">
      <c r="B35" s="176" t="s">
        <v>3</v>
      </c>
      <c r="C35" s="177"/>
      <c r="D35" s="177"/>
      <c r="E35" s="177"/>
      <c r="F35" s="177"/>
      <c r="G35" s="177"/>
      <c r="H35" s="177"/>
      <c r="I35" s="177"/>
      <c r="J35" s="177"/>
      <c r="K35" s="177"/>
      <c r="L35" s="177"/>
      <c r="M35" s="177"/>
      <c r="N35" s="178"/>
      <c r="O35" s="182" t="s">
        <v>27</v>
      </c>
      <c r="P35" s="183"/>
      <c r="Q35" s="183"/>
      <c r="R35" s="183"/>
      <c r="S35" s="183"/>
      <c r="T35" s="183"/>
      <c r="U35" s="183"/>
      <c r="V35" s="184"/>
      <c r="W35" s="319" t="e">
        <f>VLOOKUP($AY$2,Data,46,FALSE)</f>
        <v>#REF!</v>
      </c>
      <c r="X35" s="320"/>
      <c r="Y35" s="320"/>
      <c r="Z35" s="320"/>
      <c r="AA35" s="320"/>
      <c r="AB35" s="320"/>
      <c r="AC35" s="320"/>
      <c r="AD35" s="320"/>
      <c r="AE35" s="321"/>
      <c r="AF35" s="185" t="s">
        <v>28</v>
      </c>
      <c r="AG35" s="183"/>
      <c r="AH35" s="183"/>
      <c r="AI35" s="183"/>
      <c r="AJ35" s="183"/>
      <c r="AK35" s="183"/>
      <c r="AL35" s="183"/>
      <c r="AM35" s="184"/>
      <c r="AN35" s="319" t="e">
        <f>VLOOKUP($AY$2,Data,47,FALSE)</f>
        <v>#REF!</v>
      </c>
      <c r="AO35" s="320"/>
      <c r="AP35" s="320"/>
      <c r="AQ35" s="320"/>
      <c r="AR35" s="320"/>
      <c r="AS35" s="320"/>
      <c r="AT35" s="320"/>
      <c r="AU35" s="320"/>
      <c r="AV35" s="322"/>
    </row>
    <row r="36" spans="2:48" ht="18.600000000000001" customHeight="1">
      <c r="B36" s="179"/>
      <c r="C36" s="180"/>
      <c r="D36" s="180"/>
      <c r="E36" s="180"/>
      <c r="F36" s="180"/>
      <c r="G36" s="180"/>
      <c r="H36" s="180"/>
      <c r="I36" s="180"/>
      <c r="J36" s="180"/>
      <c r="K36" s="180"/>
      <c r="L36" s="180"/>
      <c r="M36" s="180"/>
      <c r="N36" s="181"/>
      <c r="O36" s="186" t="s">
        <v>0</v>
      </c>
      <c r="P36" s="187"/>
      <c r="Q36" s="187"/>
      <c r="R36" s="187"/>
      <c r="S36" s="187"/>
      <c r="T36" s="187"/>
      <c r="U36" s="187"/>
      <c r="V36" s="188"/>
      <c r="W36" s="313" t="e">
        <f>VLOOKUP($AY$2,Data,48,FALSE)</f>
        <v>#REF!</v>
      </c>
      <c r="X36" s="314"/>
      <c r="Y36" s="314"/>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5"/>
    </row>
    <row r="37" spans="2:48" ht="18.600000000000001" customHeight="1">
      <c r="B37" s="192" t="s">
        <v>1</v>
      </c>
      <c r="C37" s="177"/>
      <c r="D37" s="177"/>
      <c r="E37" s="177"/>
      <c r="F37" s="177"/>
      <c r="G37" s="177"/>
      <c r="H37" s="177"/>
      <c r="I37" s="177"/>
      <c r="J37" s="177"/>
      <c r="K37" s="177"/>
      <c r="L37" s="177"/>
      <c r="M37" s="177"/>
      <c r="N37" s="178"/>
      <c r="O37" s="316" t="e">
        <f>VLOOKUP($AY$2,Data,49,FALSE)</f>
        <v>#REF!</v>
      </c>
      <c r="P37" s="317"/>
      <c r="Q37" s="317"/>
      <c r="R37" s="317"/>
      <c r="S37" s="317"/>
      <c r="T37" s="317"/>
      <c r="U37" s="317"/>
      <c r="V37" s="317"/>
      <c r="W37" s="317"/>
      <c r="X37" s="317"/>
      <c r="Y37" s="317"/>
      <c r="Z37" s="317"/>
      <c r="AA37" s="317"/>
      <c r="AB37" s="317"/>
      <c r="AC37" s="317"/>
      <c r="AD37" s="317"/>
      <c r="AE37" s="317"/>
      <c r="AF37" s="317"/>
      <c r="AG37" s="317"/>
      <c r="AH37" s="317"/>
      <c r="AI37" s="317"/>
      <c r="AJ37" s="317"/>
      <c r="AK37" s="317"/>
      <c r="AL37" s="317"/>
      <c r="AM37" s="317"/>
      <c r="AN37" s="317"/>
      <c r="AO37" s="317"/>
      <c r="AP37" s="317"/>
      <c r="AQ37" s="317"/>
      <c r="AR37" s="317"/>
      <c r="AS37" s="317"/>
      <c r="AT37" s="317"/>
      <c r="AU37" s="317"/>
      <c r="AV37" s="318"/>
    </row>
    <row r="38" spans="2:48" ht="18.600000000000001" customHeight="1">
      <c r="B38" s="193"/>
      <c r="C38" s="194"/>
      <c r="D38" s="194"/>
      <c r="E38" s="194"/>
      <c r="F38" s="194"/>
      <c r="G38" s="194"/>
      <c r="H38" s="194"/>
      <c r="I38" s="194"/>
      <c r="J38" s="194"/>
      <c r="K38" s="194"/>
      <c r="L38" s="194"/>
      <c r="M38" s="194"/>
      <c r="N38" s="195"/>
      <c r="O38" s="160"/>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2"/>
    </row>
    <row r="39" spans="2:48" ht="18.600000000000001" customHeight="1">
      <c r="B39" s="193"/>
      <c r="C39" s="194"/>
      <c r="D39" s="194"/>
      <c r="E39" s="194"/>
      <c r="F39" s="194"/>
      <c r="G39" s="194"/>
      <c r="H39" s="194"/>
      <c r="I39" s="194"/>
      <c r="J39" s="194"/>
      <c r="K39" s="194"/>
      <c r="L39" s="194"/>
      <c r="M39" s="194"/>
      <c r="N39" s="195"/>
      <c r="O39" s="163"/>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5"/>
    </row>
    <row r="40" spans="2:48" ht="18.600000000000001" customHeight="1">
      <c r="B40" s="193"/>
      <c r="C40" s="194"/>
      <c r="D40" s="194"/>
      <c r="E40" s="194"/>
      <c r="F40" s="194"/>
      <c r="G40" s="194"/>
      <c r="H40" s="194"/>
      <c r="I40" s="194"/>
      <c r="J40" s="194"/>
      <c r="K40" s="194"/>
      <c r="L40" s="194"/>
      <c r="M40" s="194"/>
      <c r="N40" s="195"/>
      <c r="O40" s="163"/>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5"/>
    </row>
    <row r="41" spans="2:48" ht="18.600000000000001" customHeight="1">
      <c r="B41" s="193"/>
      <c r="C41" s="194"/>
      <c r="D41" s="194"/>
      <c r="E41" s="194"/>
      <c r="F41" s="194"/>
      <c r="G41" s="194"/>
      <c r="H41" s="194"/>
      <c r="I41" s="194"/>
      <c r="J41" s="194"/>
      <c r="K41" s="194"/>
      <c r="L41" s="194"/>
      <c r="M41" s="194"/>
      <c r="N41" s="195"/>
      <c r="O41" s="171"/>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3"/>
    </row>
    <row r="42" spans="2:48" ht="18.600000000000001" customHeight="1">
      <c r="B42" s="174" t="s">
        <v>20</v>
      </c>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row>
    <row r="43" spans="2:48" ht="18.600000000000001" customHeight="1">
      <c r="B43" s="175" t="s">
        <v>48</v>
      </c>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row>
  </sheetData>
  <mergeCells count="154">
    <mergeCell ref="O22:R22"/>
    <mergeCell ref="S22:AA22"/>
    <mergeCell ref="AB21:AE21"/>
    <mergeCell ref="AJ23:AR23"/>
    <mergeCell ref="B2:AV2"/>
    <mergeCell ref="AS18:AV18"/>
    <mergeCell ref="AS19:AV19"/>
    <mergeCell ref="AS20:AV20"/>
    <mergeCell ref="O21:R21"/>
    <mergeCell ref="O9:AV10"/>
    <mergeCell ref="AS17:AV17"/>
    <mergeCell ref="O15:R15"/>
    <mergeCell ref="B11:N12"/>
    <mergeCell ref="O11:AV12"/>
    <mergeCell ref="B4:N5"/>
    <mergeCell ref="AS16:AV16"/>
    <mergeCell ref="O4:AV5"/>
    <mergeCell ref="H20:N20"/>
    <mergeCell ref="H21:N21"/>
    <mergeCell ref="S16:AA16"/>
    <mergeCell ref="S18:AA18"/>
    <mergeCell ref="S19:AA19"/>
    <mergeCell ref="H17:N17"/>
    <mergeCell ref="B7:N8"/>
    <mergeCell ref="O7:AV8"/>
    <mergeCell ref="AS21:AV21"/>
    <mergeCell ref="AJ21:AR21"/>
    <mergeCell ref="AF21:AI21"/>
    <mergeCell ref="O13:AV14"/>
    <mergeCell ref="AB15:AE15"/>
    <mergeCell ref="H15:N15"/>
    <mergeCell ref="AS15:AV15"/>
    <mergeCell ref="AS24:AV24"/>
    <mergeCell ref="AF24:AI24"/>
    <mergeCell ref="AF25:AI25"/>
    <mergeCell ref="AF26:AI26"/>
    <mergeCell ref="AJ22:AR22"/>
    <mergeCell ref="AS23:AV23"/>
    <mergeCell ref="AF22:AI22"/>
    <mergeCell ref="AF23:AI23"/>
    <mergeCell ref="AS22:AV22"/>
    <mergeCell ref="AJ24:AR24"/>
    <mergeCell ref="AJ25:AR25"/>
    <mergeCell ref="AS26:AV26"/>
    <mergeCell ref="AS25:AV25"/>
    <mergeCell ref="AB25:AE25"/>
    <mergeCell ref="S27:AA27"/>
    <mergeCell ref="AB24:AE24"/>
    <mergeCell ref="S29:AA29"/>
    <mergeCell ref="AB26:AE26"/>
    <mergeCell ref="S30:AA30"/>
    <mergeCell ref="AJ26:AR26"/>
    <mergeCell ref="AF29:AI29"/>
    <mergeCell ref="S15:AA15"/>
    <mergeCell ref="AJ15:AR15"/>
    <mergeCell ref="AB23:AE23"/>
    <mergeCell ref="AB22:AE22"/>
    <mergeCell ref="AF18:AI18"/>
    <mergeCell ref="AJ18:AR18"/>
    <mergeCell ref="AF19:AI19"/>
    <mergeCell ref="AJ20:AR20"/>
    <mergeCell ref="AJ19:AR19"/>
    <mergeCell ref="AF20:AI20"/>
    <mergeCell ref="AF15:AI15"/>
    <mergeCell ref="AF16:AI16"/>
    <mergeCell ref="AF17:AI17"/>
    <mergeCell ref="S20:AA20"/>
    <mergeCell ref="S21:AA21"/>
    <mergeCell ref="AJ16:AR16"/>
    <mergeCell ref="B43:AV43"/>
    <mergeCell ref="W34:AV34"/>
    <mergeCell ref="B33:N34"/>
    <mergeCell ref="B42:AV42"/>
    <mergeCell ref="B35:N36"/>
    <mergeCell ref="W36:AV36"/>
    <mergeCell ref="O37:AV37"/>
    <mergeCell ref="O38:AV38"/>
    <mergeCell ref="O34:V34"/>
    <mergeCell ref="O35:V35"/>
    <mergeCell ref="AF33:AM33"/>
    <mergeCell ref="AF35:AM35"/>
    <mergeCell ref="O39:AV39"/>
    <mergeCell ref="O36:V36"/>
    <mergeCell ref="O33:V33"/>
    <mergeCell ref="W33:AE33"/>
    <mergeCell ref="AN33:AV33"/>
    <mergeCell ref="W35:AE35"/>
    <mergeCell ref="AN35:AV35"/>
    <mergeCell ref="O41:AV41"/>
    <mergeCell ref="B37:N41"/>
    <mergeCell ref="O40:AV40"/>
    <mergeCell ref="B32:N32"/>
    <mergeCell ref="O32:AV32"/>
    <mergeCell ref="AB30:AE30"/>
    <mergeCell ref="AJ29:AR29"/>
    <mergeCell ref="AF30:AI30"/>
    <mergeCell ref="AJ30:AR30"/>
    <mergeCell ref="B31:N31"/>
    <mergeCell ref="B29:N29"/>
    <mergeCell ref="AS29:AV29"/>
    <mergeCell ref="AB29:AE29"/>
    <mergeCell ref="B30:N30"/>
    <mergeCell ref="AS30:AV30"/>
    <mergeCell ref="O31:AV31"/>
    <mergeCell ref="O29:R29"/>
    <mergeCell ref="O30:R30"/>
    <mergeCell ref="AS27:AV27"/>
    <mergeCell ref="AB28:AE28"/>
    <mergeCell ref="S28:AA28"/>
    <mergeCell ref="AJ28:AR28"/>
    <mergeCell ref="AF28:AI28"/>
    <mergeCell ref="AF27:AI27"/>
    <mergeCell ref="B6:N6"/>
    <mergeCell ref="H19:N19"/>
    <mergeCell ref="H18:N18"/>
    <mergeCell ref="B9:N10"/>
    <mergeCell ref="B13:N14"/>
    <mergeCell ref="H16:N16"/>
    <mergeCell ref="B15:G20"/>
    <mergeCell ref="O19:R19"/>
    <mergeCell ref="AB17:AE17"/>
    <mergeCell ref="O16:R16"/>
    <mergeCell ref="O17:R17"/>
    <mergeCell ref="AB18:AE18"/>
    <mergeCell ref="T17:Z17"/>
    <mergeCell ref="AB19:AE19"/>
    <mergeCell ref="O20:R20"/>
    <mergeCell ref="AB20:AE20"/>
    <mergeCell ref="O6:AV6"/>
    <mergeCell ref="AK17:AQ17"/>
    <mergeCell ref="AS28:AV28"/>
    <mergeCell ref="O18:R18"/>
    <mergeCell ref="AB16:AE16"/>
    <mergeCell ref="B21:G23"/>
    <mergeCell ref="O23:R23"/>
    <mergeCell ref="S23:AA23"/>
    <mergeCell ref="O26:R26"/>
    <mergeCell ref="S26:AA26"/>
    <mergeCell ref="H23:N23"/>
    <mergeCell ref="H26:N26"/>
    <mergeCell ref="S24:AA24"/>
    <mergeCell ref="H22:N22"/>
    <mergeCell ref="H24:N24"/>
    <mergeCell ref="H25:N25"/>
    <mergeCell ref="B27:N27"/>
    <mergeCell ref="B24:G26"/>
    <mergeCell ref="B28:N28"/>
    <mergeCell ref="O24:R24"/>
    <mergeCell ref="O25:R25"/>
    <mergeCell ref="O27:R27"/>
    <mergeCell ref="AJ27:AR27"/>
    <mergeCell ref="O28:R28"/>
    <mergeCell ref="AB27:AE27"/>
    <mergeCell ref="S25:AA25"/>
  </mergeCells>
  <phoneticPr fontId="2"/>
  <printOptions horizontalCentered="1"/>
  <pageMargins left="0.39370078740157483" right="0.39370078740157483" top="0.41" bottom="0.26" header="0.35" footer="0.24"/>
  <pageSetup paperSize="9" scale="98"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Y43"/>
  <sheetViews>
    <sheetView view="pageBreakPreview" zoomScale="75" zoomScaleNormal="100" workbookViewId="0">
      <selection activeCell="B7" sqref="B7:N8"/>
    </sheetView>
  </sheetViews>
  <sheetFormatPr defaultRowHeight="18.600000000000001" customHeight="1"/>
  <cols>
    <col min="1" max="1" width="2.125" style="1" customWidth="1"/>
    <col min="2" max="14" width="2.375" style="1" customWidth="1"/>
    <col min="15" max="47" width="2" style="1" customWidth="1"/>
    <col min="48" max="48" width="1.875" style="1" customWidth="1"/>
    <col min="49" max="49" width="2.125" style="1" customWidth="1"/>
    <col min="50" max="50" width="13.25" style="1" customWidth="1"/>
    <col min="51" max="51" width="2.75" style="1" customWidth="1"/>
    <col min="52" max="61" width="2.125" style="1" customWidth="1"/>
    <col min="62" max="16384" width="9" style="1"/>
  </cols>
  <sheetData>
    <row r="1" spans="2:51" ht="36.75" customHeight="1"/>
    <row r="2" spans="2:51" ht="18.600000000000001" customHeight="1">
      <c r="B2" s="289" t="s">
        <v>25</v>
      </c>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X2" s="11" t="s">
        <v>43</v>
      </c>
      <c r="AY2" s="12">
        <v>27</v>
      </c>
    </row>
    <row r="3" spans="2:51" ht="9.75" customHeight="1">
      <c r="AS3" s="3"/>
      <c r="AT3" s="3"/>
      <c r="AU3" s="3"/>
      <c r="AV3" s="2"/>
    </row>
    <row r="4" spans="2:51" ht="15.75" customHeight="1">
      <c r="B4" s="291" t="s">
        <v>110</v>
      </c>
      <c r="C4" s="292"/>
      <c r="D4" s="292"/>
      <c r="E4" s="292"/>
      <c r="F4" s="292"/>
      <c r="G4" s="292"/>
      <c r="H4" s="292"/>
      <c r="I4" s="292"/>
      <c r="J4" s="292"/>
      <c r="K4" s="292"/>
      <c r="L4" s="292"/>
      <c r="M4" s="292"/>
      <c r="N4" s="293"/>
      <c r="O4" s="291" t="e">
        <f>VLOOKUP($AY$2,Data,3,FALSE)</f>
        <v>#REF!</v>
      </c>
      <c r="P4" s="292"/>
      <c r="Q4" s="29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3"/>
    </row>
    <row r="5" spans="2:51" ht="15.75" customHeight="1">
      <c r="B5" s="294"/>
      <c r="C5" s="295"/>
      <c r="D5" s="295"/>
      <c r="E5" s="295"/>
      <c r="F5" s="295"/>
      <c r="G5" s="295"/>
      <c r="H5" s="295"/>
      <c r="I5" s="295"/>
      <c r="J5" s="295"/>
      <c r="K5" s="295"/>
      <c r="L5" s="295"/>
      <c r="M5" s="295"/>
      <c r="N5" s="296"/>
      <c r="O5" s="294"/>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6"/>
    </row>
    <row r="6" spans="2:51" ht="23.25" customHeight="1">
      <c r="B6" s="303" t="s">
        <v>23</v>
      </c>
      <c r="C6" s="304"/>
      <c r="D6" s="304"/>
      <c r="E6" s="304"/>
      <c r="F6" s="304"/>
      <c r="G6" s="304"/>
      <c r="H6" s="304"/>
      <c r="I6" s="304"/>
      <c r="J6" s="304"/>
      <c r="K6" s="304"/>
      <c r="L6" s="304"/>
      <c r="M6" s="304"/>
      <c r="N6" s="305"/>
      <c r="O6" s="307" t="e">
        <f>VLOOKUP($AY$2,Data,4,FALSE)</f>
        <v>#REF!</v>
      </c>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8"/>
      <c r="AS6" s="308"/>
      <c r="AT6" s="308"/>
      <c r="AU6" s="308"/>
      <c r="AV6" s="309"/>
    </row>
    <row r="7" spans="2:51" ht="18.600000000000001" customHeight="1">
      <c r="B7" s="176" t="s">
        <v>26</v>
      </c>
      <c r="C7" s="177"/>
      <c r="D7" s="177"/>
      <c r="E7" s="177"/>
      <c r="F7" s="177"/>
      <c r="G7" s="177"/>
      <c r="H7" s="177"/>
      <c r="I7" s="177"/>
      <c r="J7" s="177"/>
      <c r="K7" s="177"/>
      <c r="L7" s="177"/>
      <c r="M7" s="177"/>
      <c r="N7" s="178"/>
      <c r="O7" s="291" t="e">
        <f>VLOOKUP($AY$2,Data,5,FALSE)&amp;VLOOKUP($AY$2,Data,6,FALSE)</f>
        <v>#REF!</v>
      </c>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3"/>
    </row>
    <row r="8" spans="2:51" ht="18.600000000000001" customHeight="1">
      <c r="B8" s="179"/>
      <c r="C8" s="180"/>
      <c r="D8" s="180"/>
      <c r="E8" s="180"/>
      <c r="F8" s="180"/>
      <c r="G8" s="180"/>
      <c r="H8" s="180"/>
      <c r="I8" s="180"/>
      <c r="J8" s="180"/>
      <c r="K8" s="180"/>
      <c r="L8" s="180"/>
      <c r="M8" s="180"/>
      <c r="N8" s="181"/>
      <c r="O8" s="294"/>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6"/>
    </row>
    <row r="9" spans="2:51" ht="17.25" customHeight="1">
      <c r="B9" s="176" t="s">
        <v>24</v>
      </c>
      <c r="C9" s="177"/>
      <c r="D9" s="177"/>
      <c r="E9" s="177"/>
      <c r="F9" s="177"/>
      <c r="G9" s="177"/>
      <c r="H9" s="177"/>
      <c r="I9" s="177"/>
      <c r="J9" s="177"/>
      <c r="K9" s="177"/>
      <c r="L9" s="177"/>
      <c r="M9" s="177"/>
      <c r="N9" s="178"/>
      <c r="O9" s="291" t="e">
        <f>VLOOKUP($AY$2,Data,7,FALSE)</f>
        <v>#REF!</v>
      </c>
      <c r="P9" s="292"/>
      <c r="Q9" s="292"/>
      <c r="R9" s="292"/>
      <c r="S9" s="292"/>
      <c r="T9" s="292"/>
      <c r="U9" s="292"/>
      <c r="V9" s="292"/>
      <c r="W9" s="292"/>
      <c r="X9" s="292"/>
      <c r="Y9" s="292"/>
      <c r="Z9" s="292"/>
      <c r="AA9" s="292"/>
      <c r="AB9" s="292"/>
      <c r="AC9" s="292"/>
      <c r="AD9" s="292"/>
      <c r="AE9" s="292"/>
      <c r="AF9" s="292"/>
      <c r="AG9" s="292"/>
      <c r="AH9" s="292"/>
      <c r="AI9" s="292"/>
      <c r="AJ9" s="292"/>
      <c r="AK9" s="292"/>
      <c r="AL9" s="292"/>
      <c r="AM9" s="292"/>
      <c r="AN9" s="292"/>
      <c r="AO9" s="292"/>
      <c r="AP9" s="292"/>
      <c r="AQ9" s="292"/>
      <c r="AR9" s="292"/>
      <c r="AS9" s="292"/>
      <c r="AT9" s="292"/>
      <c r="AU9" s="292"/>
      <c r="AV9" s="293"/>
    </row>
    <row r="10" spans="2:51" ht="17.25" customHeight="1">
      <c r="B10" s="179"/>
      <c r="C10" s="180"/>
      <c r="D10" s="180"/>
      <c r="E10" s="180"/>
      <c r="F10" s="180"/>
      <c r="G10" s="180"/>
      <c r="H10" s="180"/>
      <c r="I10" s="180"/>
      <c r="J10" s="180"/>
      <c r="K10" s="180"/>
      <c r="L10" s="180"/>
      <c r="M10" s="180"/>
      <c r="N10" s="181"/>
      <c r="O10" s="294"/>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6"/>
    </row>
    <row r="11" spans="2:51" ht="15.75" customHeight="1">
      <c r="B11" s="192" t="s">
        <v>111</v>
      </c>
      <c r="C11" s="177"/>
      <c r="D11" s="177"/>
      <c r="E11" s="177"/>
      <c r="F11" s="177"/>
      <c r="G11" s="177"/>
      <c r="H11" s="177"/>
      <c r="I11" s="177"/>
      <c r="J11" s="177"/>
      <c r="K11" s="177"/>
      <c r="L11" s="177"/>
      <c r="M11" s="177"/>
      <c r="N11" s="178"/>
      <c r="O11" s="323" t="e">
        <f>VLOOKUP($AY$2,Data,8,FALSE)</f>
        <v>#REF!</v>
      </c>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5"/>
    </row>
    <row r="12" spans="2:51" ht="15.75" customHeight="1">
      <c r="B12" s="179"/>
      <c r="C12" s="180"/>
      <c r="D12" s="180"/>
      <c r="E12" s="180"/>
      <c r="F12" s="180"/>
      <c r="G12" s="180"/>
      <c r="H12" s="180"/>
      <c r="I12" s="180"/>
      <c r="J12" s="180"/>
      <c r="K12" s="180"/>
      <c r="L12" s="180"/>
      <c r="M12" s="180"/>
      <c r="N12" s="181"/>
      <c r="O12" s="326"/>
      <c r="P12" s="327"/>
      <c r="Q12" s="327"/>
      <c r="R12" s="327"/>
      <c r="S12" s="327"/>
      <c r="T12" s="327"/>
      <c r="U12" s="327"/>
      <c r="V12" s="327"/>
      <c r="W12" s="327"/>
      <c r="X12" s="327"/>
      <c r="Y12" s="327"/>
      <c r="Z12" s="327"/>
      <c r="AA12" s="327"/>
      <c r="AB12" s="327"/>
      <c r="AC12" s="327"/>
      <c r="AD12" s="327"/>
      <c r="AE12" s="327"/>
      <c r="AF12" s="327"/>
      <c r="AG12" s="327"/>
      <c r="AH12" s="327"/>
      <c r="AI12" s="327"/>
      <c r="AJ12" s="327"/>
      <c r="AK12" s="327"/>
      <c r="AL12" s="327"/>
      <c r="AM12" s="327"/>
      <c r="AN12" s="327"/>
      <c r="AO12" s="327"/>
      <c r="AP12" s="327"/>
      <c r="AQ12" s="327"/>
      <c r="AR12" s="327"/>
      <c r="AS12" s="327"/>
      <c r="AT12" s="327"/>
      <c r="AU12" s="327"/>
      <c r="AV12" s="328"/>
    </row>
    <row r="13" spans="2:51" ht="18.600000000000001" customHeight="1">
      <c r="B13" s="266" t="s">
        <v>114</v>
      </c>
      <c r="C13" s="267"/>
      <c r="D13" s="267"/>
      <c r="E13" s="267"/>
      <c r="F13" s="267"/>
      <c r="G13" s="267"/>
      <c r="H13" s="267"/>
      <c r="I13" s="267"/>
      <c r="J13" s="267"/>
      <c r="K13" s="267"/>
      <c r="L13" s="267"/>
      <c r="M13" s="267"/>
      <c r="N13" s="268"/>
      <c r="O13" s="272" t="e">
        <f>VLOOKUP($AY$2,Data,2,FALSE)</f>
        <v>#REF!</v>
      </c>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4"/>
    </row>
    <row r="14" spans="2:51" ht="18.600000000000001" customHeight="1">
      <c r="B14" s="269"/>
      <c r="C14" s="270"/>
      <c r="D14" s="270"/>
      <c r="E14" s="270"/>
      <c r="F14" s="270"/>
      <c r="G14" s="270"/>
      <c r="H14" s="270"/>
      <c r="I14" s="270"/>
      <c r="J14" s="270"/>
      <c r="K14" s="270"/>
      <c r="L14" s="270"/>
      <c r="M14" s="270"/>
      <c r="N14" s="271"/>
      <c r="O14" s="275"/>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7"/>
    </row>
    <row r="15" spans="2:51" ht="24.75" customHeight="1">
      <c r="B15" s="176" t="s">
        <v>9</v>
      </c>
      <c r="C15" s="177"/>
      <c r="D15" s="177"/>
      <c r="E15" s="177"/>
      <c r="F15" s="177"/>
      <c r="G15" s="260"/>
      <c r="H15" s="237" t="s">
        <v>4</v>
      </c>
      <c r="I15" s="238"/>
      <c r="J15" s="238"/>
      <c r="K15" s="238"/>
      <c r="L15" s="238"/>
      <c r="M15" s="238"/>
      <c r="N15" s="239"/>
      <c r="O15" s="168" t="s">
        <v>12</v>
      </c>
      <c r="P15" s="169"/>
      <c r="Q15" s="169"/>
      <c r="R15" s="169"/>
      <c r="S15" s="281" t="e">
        <f>IF(VLOOKUP($AY$2,Data,10,FALSE)=0,"-",VLOOKUP($AY$2,Data,10,FALSE))</f>
        <v>#REF!</v>
      </c>
      <c r="T15" s="281"/>
      <c r="U15" s="281"/>
      <c r="V15" s="281"/>
      <c r="W15" s="281"/>
      <c r="X15" s="281"/>
      <c r="Y15" s="281"/>
      <c r="Z15" s="281"/>
      <c r="AA15" s="281"/>
      <c r="AB15" s="281"/>
      <c r="AC15" s="281"/>
      <c r="AD15" s="281"/>
      <c r="AE15" s="282"/>
      <c r="AF15" s="168" t="s">
        <v>13</v>
      </c>
      <c r="AG15" s="169"/>
      <c r="AH15" s="169"/>
      <c r="AI15" s="169"/>
      <c r="AJ15" s="281" t="e">
        <f>IF(VLOOKUP($AY$2,Data,9,FALSE)=0,"-",VLOOKUP($AY$2,Data,9,FALSE))</f>
        <v>#REF!</v>
      </c>
      <c r="AK15" s="281"/>
      <c r="AL15" s="281"/>
      <c r="AM15" s="281"/>
      <c r="AN15" s="281"/>
      <c r="AO15" s="281"/>
      <c r="AP15" s="281"/>
      <c r="AQ15" s="281"/>
      <c r="AR15" s="281"/>
      <c r="AS15" s="281"/>
      <c r="AT15" s="281"/>
      <c r="AU15" s="281"/>
      <c r="AV15" s="282"/>
    </row>
    <row r="16" spans="2:51" ht="24.75" customHeight="1">
      <c r="B16" s="193"/>
      <c r="C16" s="194"/>
      <c r="D16" s="194"/>
      <c r="E16" s="194"/>
      <c r="F16" s="194"/>
      <c r="G16" s="261"/>
      <c r="H16" s="229" t="s">
        <v>5</v>
      </c>
      <c r="I16" s="230"/>
      <c r="J16" s="230"/>
      <c r="K16" s="230"/>
      <c r="L16" s="230"/>
      <c r="M16" s="230"/>
      <c r="N16" s="231"/>
      <c r="O16" s="232" t="s">
        <v>12</v>
      </c>
      <c r="P16" s="233"/>
      <c r="Q16" s="233"/>
      <c r="R16" s="233"/>
      <c r="S16" s="234" t="e">
        <f>IF(VLOOKUP($AY$2,Data,16,FALSE)=0,"-",VLOOKUP($AY$2,Data,16,FALSE))</f>
        <v>#REF!</v>
      </c>
      <c r="T16" s="234"/>
      <c r="U16" s="234"/>
      <c r="V16" s="234"/>
      <c r="W16" s="234"/>
      <c r="X16" s="234"/>
      <c r="Y16" s="234"/>
      <c r="Z16" s="234"/>
      <c r="AA16" s="234"/>
      <c r="AB16" s="235" t="s">
        <v>29</v>
      </c>
      <c r="AC16" s="235"/>
      <c r="AD16" s="235"/>
      <c r="AE16" s="236"/>
      <c r="AF16" s="232" t="s">
        <v>13</v>
      </c>
      <c r="AG16" s="233"/>
      <c r="AH16" s="233"/>
      <c r="AI16" s="233"/>
      <c r="AJ16" s="234" t="e">
        <f>IF(VLOOKUP($AY$2,Data,11,FALSE)=0,"-",VLOOKUP($AY$2,Data,11,FALSE))</f>
        <v>#REF!</v>
      </c>
      <c r="AK16" s="234"/>
      <c r="AL16" s="234"/>
      <c r="AM16" s="234"/>
      <c r="AN16" s="234"/>
      <c r="AO16" s="234"/>
      <c r="AP16" s="234"/>
      <c r="AQ16" s="234"/>
      <c r="AR16" s="234"/>
      <c r="AS16" s="235" t="s">
        <v>30</v>
      </c>
      <c r="AT16" s="235"/>
      <c r="AU16" s="235"/>
      <c r="AV16" s="236"/>
    </row>
    <row r="17" spans="2:48" ht="24.75" customHeight="1">
      <c r="B17" s="193"/>
      <c r="C17" s="194"/>
      <c r="D17" s="194"/>
      <c r="E17" s="194"/>
      <c r="F17" s="194"/>
      <c r="G17" s="261"/>
      <c r="H17" s="278" t="s">
        <v>19</v>
      </c>
      <c r="I17" s="279"/>
      <c r="J17" s="279"/>
      <c r="K17" s="279"/>
      <c r="L17" s="279"/>
      <c r="M17" s="279"/>
      <c r="N17" s="280"/>
      <c r="O17" s="244" t="s">
        <v>12</v>
      </c>
      <c r="P17" s="245"/>
      <c r="Q17" s="245"/>
      <c r="R17" s="245"/>
      <c r="S17" s="13" t="s">
        <v>44</v>
      </c>
      <c r="T17" s="306" t="e">
        <f>IF(VLOOKUP($AY$2,Data,17,FALSE)=0,"-",VLOOKUP($AY$2,Data,17,FALSE))</f>
        <v>#REF!</v>
      </c>
      <c r="U17" s="306"/>
      <c r="V17" s="306"/>
      <c r="W17" s="306"/>
      <c r="X17" s="306"/>
      <c r="Y17" s="306"/>
      <c r="Z17" s="306"/>
      <c r="AA17" s="13" t="s">
        <v>45</v>
      </c>
      <c r="AB17" s="235" t="s">
        <v>29</v>
      </c>
      <c r="AC17" s="235"/>
      <c r="AD17" s="235"/>
      <c r="AE17" s="236"/>
      <c r="AF17" s="244" t="s">
        <v>13</v>
      </c>
      <c r="AG17" s="245"/>
      <c r="AH17" s="245"/>
      <c r="AI17" s="245"/>
      <c r="AJ17" s="13" t="s">
        <v>46</v>
      </c>
      <c r="AK17" s="306" t="e">
        <f>IF(VLOOKUP($AY$2,Data,12,FALSE)=0,"-",VLOOKUP($AY$2,Data,12,FALSE))</f>
        <v>#REF!</v>
      </c>
      <c r="AL17" s="306"/>
      <c r="AM17" s="306"/>
      <c r="AN17" s="306"/>
      <c r="AO17" s="306"/>
      <c r="AP17" s="306"/>
      <c r="AQ17" s="306"/>
      <c r="AR17" s="13" t="s">
        <v>47</v>
      </c>
      <c r="AS17" s="235" t="s">
        <v>30</v>
      </c>
      <c r="AT17" s="235"/>
      <c r="AU17" s="235"/>
      <c r="AV17" s="236"/>
    </row>
    <row r="18" spans="2:48" ht="24.75" customHeight="1">
      <c r="B18" s="193"/>
      <c r="C18" s="194"/>
      <c r="D18" s="194"/>
      <c r="E18" s="194"/>
      <c r="F18" s="194"/>
      <c r="G18" s="261"/>
      <c r="H18" s="257" t="s">
        <v>6</v>
      </c>
      <c r="I18" s="258"/>
      <c r="J18" s="258"/>
      <c r="K18" s="258"/>
      <c r="L18" s="258"/>
      <c r="M18" s="258"/>
      <c r="N18" s="259"/>
      <c r="O18" s="244" t="s">
        <v>12</v>
      </c>
      <c r="P18" s="245"/>
      <c r="Q18" s="245"/>
      <c r="R18" s="245"/>
      <c r="S18" s="306" t="e">
        <f>IF(VLOOKUP($AY$2,Data,18,FALSE)=0,"-",VLOOKUP($AY$2,Data,18,FALSE))</f>
        <v>#REF!</v>
      </c>
      <c r="T18" s="306"/>
      <c r="U18" s="306"/>
      <c r="V18" s="306"/>
      <c r="W18" s="306"/>
      <c r="X18" s="306"/>
      <c r="Y18" s="306"/>
      <c r="Z18" s="306"/>
      <c r="AA18" s="306"/>
      <c r="AB18" s="253"/>
      <c r="AC18" s="253"/>
      <c r="AD18" s="253"/>
      <c r="AE18" s="254"/>
      <c r="AF18" s="244" t="s">
        <v>13</v>
      </c>
      <c r="AG18" s="245"/>
      <c r="AH18" s="245"/>
      <c r="AI18" s="245"/>
      <c r="AJ18" s="306" t="e">
        <f>IF(VLOOKUP($AY$2,Data,13,FALSE)=0,"-",VLOOKUP($AY$2,Data,13,FALSE))</f>
        <v>#REF!</v>
      </c>
      <c r="AK18" s="306"/>
      <c r="AL18" s="306"/>
      <c r="AM18" s="306"/>
      <c r="AN18" s="306"/>
      <c r="AO18" s="306"/>
      <c r="AP18" s="306"/>
      <c r="AQ18" s="306"/>
      <c r="AR18" s="306"/>
      <c r="AS18" s="253"/>
      <c r="AT18" s="253"/>
      <c r="AU18" s="253"/>
      <c r="AV18" s="254"/>
    </row>
    <row r="19" spans="2:48" ht="24.75" customHeight="1">
      <c r="B19" s="193"/>
      <c r="C19" s="194"/>
      <c r="D19" s="194"/>
      <c r="E19" s="194"/>
      <c r="F19" s="194"/>
      <c r="G19" s="261"/>
      <c r="H19" s="257" t="s">
        <v>112</v>
      </c>
      <c r="I19" s="258"/>
      <c r="J19" s="258"/>
      <c r="K19" s="258"/>
      <c r="L19" s="258"/>
      <c r="M19" s="258"/>
      <c r="N19" s="259"/>
      <c r="O19" s="244" t="s">
        <v>12</v>
      </c>
      <c r="P19" s="245"/>
      <c r="Q19" s="245"/>
      <c r="R19" s="245"/>
      <c r="S19" s="306" t="e">
        <f>IF(VLOOKUP($AY$2,Data,19,FALSE)=0,"-",VLOOKUP($AY$2,Data,19,FALSE))</f>
        <v>#REF!</v>
      </c>
      <c r="T19" s="306"/>
      <c r="U19" s="306"/>
      <c r="V19" s="306"/>
      <c r="W19" s="306"/>
      <c r="X19" s="306"/>
      <c r="Y19" s="306"/>
      <c r="Z19" s="306"/>
      <c r="AA19" s="306"/>
      <c r="AB19" s="255" t="s">
        <v>31</v>
      </c>
      <c r="AC19" s="255"/>
      <c r="AD19" s="255"/>
      <c r="AE19" s="256"/>
      <c r="AF19" s="244" t="s">
        <v>13</v>
      </c>
      <c r="AG19" s="245"/>
      <c r="AH19" s="245"/>
      <c r="AI19" s="245"/>
      <c r="AJ19" s="306" t="e">
        <f>IF(VLOOKUP($AY$2,Data,14,FALSE)=0,"-",VLOOKUP($AY$2,Data,14,FALSE))</f>
        <v>#REF!</v>
      </c>
      <c r="AK19" s="306"/>
      <c r="AL19" s="306"/>
      <c r="AM19" s="306"/>
      <c r="AN19" s="306"/>
      <c r="AO19" s="306"/>
      <c r="AP19" s="306"/>
      <c r="AQ19" s="306"/>
      <c r="AR19" s="306"/>
      <c r="AS19" s="255" t="s">
        <v>32</v>
      </c>
      <c r="AT19" s="255"/>
      <c r="AU19" s="255"/>
      <c r="AV19" s="256"/>
    </row>
    <row r="20" spans="2:48" ht="24.75" customHeight="1">
      <c r="B20" s="179"/>
      <c r="C20" s="180"/>
      <c r="D20" s="180"/>
      <c r="E20" s="180"/>
      <c r="F20" s="180"/>
      <c r="G20" s="262"/>
      <c r="H20" s="219" t="s">
        <v>113</v>
      </c>
      <c r="I20" s="220"/>
      <c r="J20" s="220"/>
      <c r="K20" s="220"/>
      <c r="L20" s="220"/>
      <c r="M20" s="220"/>
      <c r="N20" s="221"/>
      <c r="O20" s="222" t="s">
        <v>12</v>
      </c>
      <c r="P20" s="223"/>
      <c r="Q20" s="223"/>
      <c r="R20" s="223"/>
      <c r="S20" s="240" t="e">
        <f>IF(VLOOKUP($AY$2,Data,20,FALSE)=0,"-",VLOOKUP($AY$2,Data,20,FALSE))</f>
        <v>#REF!</v>
      </c>
      <c r="T20" s="240"/>
      <c r="U20" s="240"/>
      <c r="V20" s="240"/>
      <c r="W20" s="240"/>
      <c r="X20" s="240"/>
      <c r="Y20" s="240"/>
      <c r="Z20" s="240"/>
      <c r="AA20" s="240"/>
      <c r="AB20" s="241" t="s">
        <v>31</v>
      </c>
      <c r="AC20" s="241"/>
      <c r="AD20" s="241"/>
      <c r="AE20" s="242"/>
      <c r="AF20" s="222" t="s">
        <v>13</v>
      </c>
      <c r="AG20" s="223"/>
      <c r="AH20" s="223"/>
      <c r="AI20" s="223"/>
      <c r="AJ20" s="240" t="e">
        <f>IF(VLOOKUP($AY$2,Data,15,FALSE)=0,"-",VLOOKUP($AY$2,Data,15,FALSE))</f>
        <v>#REF!</v>
      </c>
      <c r="AK20" s="240"/>
      <c r="AL20" s="240"/>
      <c r="AM20" s="240"/>
      <c r="AN20" s="240"/>
      <c r="AO20" s="240"/>
      <c r="AP20" s="240"/>
      <c r="AQ20" s="240"/>
      <c r="AR20" s="240"/>
      <c r="AS20" s="241" t="s">
        <v>32</v>
      </c>
      <c r="AT20" s="241"/>
      <c r="AU20" s="241"/>
      <c r="AV20" s="242"/>
    </row>
    <row r="21" spans="2:48" ht="24.75" customHeight="1">
      <c r="B21" s="176" t="s">
        <v>10</v>
      </c>
      <c r="C21" s="224"/>
      <c r="D21" s="224"/>
      <c r="E21" s="224"/>
      <c r="F21" s="224"/>
      <c r="G21" s="251"/>
      <c r="H21" s="237" t="s">
        <v>5</v>
      </c>
      <c r="I21" s="238"/>
      <c r="J21" s="238"/>
      <c r="K21" s="238"/>
      <c r="L21" s="238"/>
      <c r="M21" s="238"/>
      <c r="N21" s="239"/>
      <c r="O21" s="168" t="s">
        <v>12</v>
      </c>
      <c r="P21" s="169"/>
      <c r="Q21" s="169"/>
      <c r="R21" s="169"/>
      <c r="S21" s="249" t="e">
        <f>IF(VLOOKUP($AY$2,Data,24,FALSE)=0,"-",VLOOKUP($AY$2,Data,24,FALSE))</f>
        <v>#REF!</v>
      </c>
      <c r="T21" s="249"/>
      <c r="U21" s="249"/>
      <c r="V21" s="249"/>
      <c r="W21" s="249"/>
      <c r="X21" s="249"/>
      <c r="Y21" s="249"/>
      <c r="Z21" s="249"/>
      <c r="AA21" s="249"/>
      <c r="AB21" s="247" t="s">
        <v>29</v>
      </c>
      <c r="AC21" s="247"/>
      <c r="AD21" s="247"/>
      <c r="AE21" s="248"/>
      <c r="AF21" s="168" t="s">
        <v>13</v>
      </c>
      <c r="AG21" s="169"/>
      <c r="AH21" s="169"/>
      <c r="AI21" s="169"/>
      <c r="AJ21" s="249" t="e">
        <f>IF(VLOOKUP($AY$2,Data,21,FALSE)=0,"-",VLOOKUP($AY$2,Data,21,FALSE))</f>
        <v>#REF!</v>
      </c>
      <c r="AK21" s="249"/>
      <c r="AL21" s="249"/>
      <c r="AM21" s="249"/>
      <c r="AN21" s="249"/>
      <c r="AO21" s="249"/>
      <c r="AP21" s="249"/>
      <c r="AQ21" s="249"/>
      <c r="AR21" s="249"/>
      <c r="AS21" s="247" t="s">
        <v>30</v>
      </c>
      <c r="AT21" s="247"/>
      <c r="AU21" s="247"/>
      <c r="AV21" s="248"/>
    </row>
    <row r="22" spans="2:48" ht="24.75" customHeight="1">
      <c r="B22" s="225"/>
      <c r="C22" s="226"/>
      <c r="D22" s="226"/>
      <c r="E22" s="226"/>
      <c r="F22" s="226"/>
      <c r="G22" s="252"/>
      <c r="H22" s="229" t="s">
        <v>112</v>
      </c>
      <c r="I22" s="230"/>
      <c r="J22" s="230"/>
      <c r="K22" s="230"/>
      <c r="L22" s="230"/>
      <c r="M22" s="230"/>
      <c r="N22" s="231"/>
      <c r="O22" s="232" t="s">
        <v>12</v>
      </c>
      <c r="P22" s="233"/>
      <c r="Q22" s="233"/>
      <c r="R22" s="233"/>
      <c r="S22" s="234" t="e">
        <f>IF(VLOOKUP($AY$2,Data,25,FALSE)=0,"-",VLOOKUP($AY$2,Data,25,FALSE))</f>
        <v>#REF!</v>
      </c>
      <c r="T22" s="234"/>
      <c r="U22" s="234"/>
      <c r="V22" s="234"/>
      <c r="W22" s="234"/>
      <c r="X22" s="234"/>
      <c r="Y22" s="234"/>
      <c r="Z22" s="234"/>
      <c r="AA22" s="234"/>
      <c r="AB22" s="235" t="s">
        <v>31</v>
      </c>
      <c r="AC22" s="235"/>
      <c r="AD22" s="235"/>
      <c r="AE22" s="236"/>
      <c r="AF22" s="232" t="s">
        <v>13</v>
      </c>
      <c r="AG22" s="233"/>
      <c r="AH22" s="233"/>
      <c r="AI22" s="233"/>
      <c r="AJ22" s="234" t="e">
        <f>IF(VLOOKUP($AY$2,Data,22,FALSE)=0,"-",VLOOKUP($AY$2,Data,22,FALSE))</f>
        <v>#REF!</v>
      </c>
      <c r="AK22" s="234"/>
      <c r="AL22" s="234"/>
      <c r="AM22" s="234"/>
      <c r="AN22" s="234"/>
      <c r="AO22" s="234"/>
      <c r="AP22" s="234"/>
      <c r="AQ22" s="234"/>
      <c r="AR22" s="234"/>
      <c r="AS22" s="235" t="s">
        <v>32</v>
      </c>
      <c r="AT22" s="235"/>
      <c r="AU22" s="235"/>
      <c r="AV22" s="236"/>
    </row>
    <row r="23" spans="2:48" ht="24.75" customHeight="1">
      <c r="B23" s="225"/>
      <c r="C23" s="226"/>
      <c r="D23" s="226"/>
      <c r="E23" s="226"/>
      <c r="F23" s="226"/>
      <c r="G23" s="252"/>
      <c r="H23" s="219" t="s">
        <v>113</v>
      </c>
      <c r="I23" s="220"/>
      <c r="J23" s="220"/>
      <c r="K23" s="220"/>
      <c r="L23" s="220"/>
      <c r="M23" s="220"/>
      <c r="N23" s="221"/>
      <c r="O23" s="222" t="s">
        <v>12</v>
      </c>
      <c r="P23" s="223"/>
      <c r="Q23" s="223"/>
      <c r="R23" s="223"/>
      <c r="S23" s="240" t="e">
        <f>IF(VLOOKUP($AY$2,Data,26,FALSE)=0,"-",VLOOKUP($AY$2,Data,26,FALSE))</f>
        <v>#REF!</v>
      </c>
      <c r="T23" s="240"/>
      <c r="U23" s="240"/>
      <c r="V23" s="240"/>
      <c r="W23" s="240"/>
      <c r="X23" s="240"/>
      <c r="Y23" s="240"/>
      <c r="Z23" s="240"/>
      <c r="AA23" s="240"/>
      <c r="AB23" s="241" t="s">
        <v>31</v>
      </c>
      <c r="AC23" s="241"/>
      <c r="AD23" s="241"/>
      <c r="AE23" s="242"/>
      <c r="AF23" s="222" t="s">
        <v>13</v>
      </c>
      <c r="AG23" s="223"/>
      <c r="AH23" s="223"/>
      <c r="AI23" s="223"/>
      <c r="AJ23" s="240" t="e">
        <f>IF(VLOOKUP($AY$2,Data,23,FALSE)=0,"-",VLOOKUP($AY$2,Data,23,FALSE))</f>
        <v>#REF!</v>
      </c>
      <c r="AK23" s="240"/>
      <c r="AL23" s="240"/>
      <c r="AM23" s="240"/>
      <c r="AN23" s="240"/>
      <c r="AO23" s="240"/>
      <c r="AP23" s="240"/>
      <c r="AQ23" s="240"/>
      <c r="AR23" s="240"/>
      <c r="AS23" s="241" t="s">
        <v>32</v>
      </c>
      <c r="AT23" s="241"/>
      <c r="AU23" s="241"/>
      <c r="AV23" s="242"/>
    </row>
    <row r="24" spans="2:48" ht="24.75" customHeight="1">
      <c r="B24" s="176" t="s">
        <v>11</v>
      </c>
      <c r="C24" s="224"/>
      <c r="D24" s="224"/>
      <c r="E24" s="224"/>
      <c r="F24" s="224"/>
      <c r="G24" s="224"/>
      <c r="H24" s="237" t="s">
        <v>5</v>
      </c>
      <c r="I24" s="238"/>
      <c r="J24" s="238"/>
      <c r="K24" s="238"/>
      <c r="L24" s="238"/>
      <c r="M24" s="238"/>
      <c r="N24" s="239"/>
      <c r="O24" s="168" t="s">
        <v>12</v>
      </c>
      <c r="P24" s="169"/>
      <c r="Q24" s="169"/>
      <c r="R24" s="169"/>
      <c r="S24" s="249" t="e">
        <f>IF(VLOOKUP($AY$2,Data,30,FALSE)=0,"-",VLOOKUP($AY$2,Data,30,FALSE))</f>
        <v>#REF!</v>
      </c>
      <c r="T24" s="249"/>
      <c r="U24" s="249"/>
      <c r="V24" s="249"/>
      <c r="W24" s="249"/>
      <c r="X24" s="249"/>
      <c r="Y24" s="249"/>
      <c r="Z24" s="249"/>
      <c r="AA24" s="249"/>
      <c r="AB24" s="247" t="s">
        <v>29</v>
      </c>
      <c r="AC24" s="247"/>
      <c r="AD24" s="247"/>
      <c r="AE24" s="248"/>
      <c r="AF24" s="168" t="s">
        <v>13</v>
      </c>
      <c r="AG24" s="169"/>
      <c r="AH24" s="169"/>
      <c r="AI24" s="169"/>
      <c r="AJ24" s="249" t="e">
        <f>IF(VLOOKUP($AY$2,Data,27,FALSE)=0,"-",VLOOKUP($AY$2,Data,27,FALSE))</f>
        <v>#REF!</v>
      </c>
      <c r="AK24" s="249"/>
      <c r="AL24" s="249"/>
      <c r="AM24" s="249"/>
      <c r="AN24" s="249"/>
      <c r="AO24" s="249"/>
      <c r="AP24" s="249"/>
      <c r="AQ24" s="249"/>
      <c r="AR24" s="249"/>
      <c r="AS24" s="247" t="s">
        <v>30</v>
      </c>
      <c r="AT24" s="247"/>
      <c r="AU24" s="247"/>
      <c r="AV24" s="248"/>
    </row>
    <row r="25" spans="2:48" ht="24.75" customHeight="1">
      <c r="B25" s="225"/>
      <c r="C25" s="226"/>
      <c r="D25" s="226"/>
      <c r="E25" s="226"/>
      <c r="F25" s="226"/>
      <c r="G25" s="226"/>
      <c r="H25" s="229" t="s">
        <v>112</v>
      </c>
      <c r="I25" s="230"/>
      <c r="J25" s="230"/>
      <c r="K25" s="230"/>
      <c r="L25" s="230"/>
      <c r="M25" s="230"/>
      <c r="N25" s="231"/>
      <c r="O25" s="232" t="s">
        <v>12</v>
      </c>
      <c r="P25" s="233"/>
      <c r="Q25" s="233"/>
      <c r="R25" s="233"/>
      <c r="S25" s="234" t="e">
        <f>IF(VLOOKUP($AY$2,Data,31,FALSE)=0,"-",VLOOKUP($AY$2,Data,31,FALSE))</f>
        <v>#REF!</v>
      </c>
      <c r="T25" s="234"/>
      <c r="U25" s="234"/>
      <c r="V25" s="234"/>
      <c r="W25" s="234"/>
      <c r="X25" s="234"/>
      <c r="Y25" s="234"/>
      <c r="Z25" s="234"/>
      <c r="AA25" s="234"/>
      <c r="AB25" s="235" t="s">
        <v>31</v>
      </c>
      <c r="AC25" s="235"/>
      <c r="AD25" s="235"/>
      <c r="AE25" s="236"/>
      <c r="AF25" s="232" t="s">
        <v>13</v>
      </c>
      <c r="AG25" s="233"/>
      <c r="AH25" s="233"/>
      <c r="AI25" s="233"/>
      <c r="AJ25" s="234" t="e">
        <f>IF(VLOOKUP($AY$2,Data,28,FALSE)=0,"-",VLOOKUP($AY$2,Data,28,FALSE))</f>
        <v>#REF!</v>
      </c>
      <c r="AK25" s="234"/>
      <c r="AL25" s="234"/>
      <c r="AM25" s="234"/>
      <c r="AN25" s="234"/>
      <c r="AO25" s="234"/>
      <c r="AP25" s="234"/>
      <c r="AQ25" s="234"/>
      <c r="AR25" s="234"/>
      <c r="AS25" s="235" t="s">
        <v>32</v>
      </c>
      <c r="AT25" s="235"/>
      <c r="AU25" s="235"/>
      <c r="AV25" s="236"/>
    </row>
    <row r="26" spans="2:48" ht="24.75" customHeight="1">
      <c r="B26" s="227"/>
      <c r="C26" s="228"/>
      <c r="D26" s="228"/>
      <c r="E26" s="228"/>
      <c r="F26" s="228"/>
      <c r="G26" s="228"/>
      <c r="H26" s="219" t="s">
        <v>113</v>
      </c>
      <c r="I26" s="220"/>
      <c r="J26" s="220"/>
      <c r="K26" s="220"/>
      <c r="L26" s="220"/>
      <c r="M26" s="220"/>
      <c r="N26" s="221"/>
      <c r="O26" s="222" t="s">
        <v>12</v>
      </c>
      <c r="P26" s="223"/>
      <c r="Q26" s="223"/>
      <c r="R26" s="223"/>
      <c r="S26" s="240" t="e">
        <f>IF(VLOOKUP($AY$2,Data,32,FALSE)=0,"-",VLOOKUP($AY$2,Data,32,FALSE))</f>
        <v>#REF!</v>
      </c>
      <c r="T26" s="240"/>
      <c r="U26" s="240"/>
      <c r="V26" s="240"/>
      <c r="W26" s="240"/>
      <c r="X26" s="240"/>
      <c r="Y26" s="240"/>
      <c r="Z26" s="240"/>
      <c r="AA26" s="240"/>
      <c r="AB26" s="241" t="s">
        <v>31</v>
      </c>
      <c r="AC26" s="241"/>
      <c r="AD26" s="241"/>
      <c r="AE26" s="242"/>
      <c r="AF26" s="222" t="s">
        <v>13</v>
      </c>
      <c r="AG26" s="223"/>
      <c r="AH26" s="223"/>
      <c r="AI26" s="223"/>
      <c r="AJ26" s="240" t="e">
        <f>IF(VLOOKUP($AY$2,Data,29,FALSE)=0,"-",VLOOKUP($AY$2,Data,29,FALSE))</f>
        <v>#REF!</v>
      </c>
      <c r="AK26" s="240"/>
      <c r="AL26" s="240"/>
      <c r="AM26" s="240"/>
      <c r="AN26" s="240"/>
      <c r="AO26" s="240"/>
      <c r="AP26" s="240"/>
      <c r="AQ26" s="240"/>
      <c r="AR26" s="240"/>
      <c r="AS26" s="241" t="s">
        <v>32</v>
      </c>
      <c r="AT26" s="241"/>
      <c r="AU26" s="241"/>
      <c r="AV26" s="242"/>
    </row>
    <row r="27" spans="2:48" ht="24.75" customHeight="1">
      <c r="B27" s="210" t="s">
        <v>7</v>
      </c>
      <c r="C27" s="211"/>
      <c r="D27" s="211"/>
      <c r="E27" s="211"/>
      <c r="F27" s="211"/>
      <c r="G27" s="211"/>
      <c r="H27" s="211"/>
      <c r="I27" s="211"/>
      <c r="J27" s="211"/>
      <c r="K27" s="211"/>
      <c r="L27" s="211"/>
      <c r="M27" s="211"/>
      <c r="N27" s="212"/>
      <c r="O27" s="216" t="s">
        <v>12</v>
      </c>
      <c r="P27" s="217"/>
      <c r="Q27" s="217"/>
      <c r="R27" s="217"/>
      <c r="S27" s="218" t="e">
        <f>IF(VLOOKUP($AY$2,Data,34,FALSE)=0,"-",VLOOKUP($AY$2,Data,34,FALSE))</f>
        <v>#REF!</v>
      </c>
      <c r="T27" s="218"/>
      <c r="U27" s="218"/>
      <c r="V27" s="218"/>
      <c r="W27" s="218"/>
      <c r="X27" s="218"/>
      <c r="Y27" s="218"/>
      <c r="Z27" s="218"/>
      <c r="AA27" s="218"/>
      <c r="AB27" s="214" t="s">
        <v>29</v>
      </c>
      <c r="AC27" s="214"/>
      <c r="AD27" s="214"/>
      <c r="AE27" s="215"/>
      <c r="AF27" s="216" t="s">
        <v>13</v>
      </c>
      <c r="AG27" s="217"/>
      <c r="AH27" s="217"/>
      <c r="AI27" s="217"/>
      <c r="AJ27" s="218" t="e">
        <f>IF(VLOOKUP($AY$2,Data,33,FALSE)=0,"-",VLOOKUP($AY$2,Data,33,FALSE))</f>
        <v>#REF!</v>
      </c>
      <c r="AK27" s="218"/>
      <c r="AL27" s="218"/>
      <c r="AM27" s="218"/>
      <c r="AN27" s="218"/>
      <c r="AO27" s="218"/>
      <c r="AP27" s="218"/>
      <c r="AQ27" s="218"/>
      <c r="AR27" s="218"/>
      <c r="AS27" s="214" t="s">
        <v>30</v>
      </c>
      <c r="AT27" s="214"/>
      <c r="AU27" s="214"/>
      <c r="AV27" s="215"/>
    </row>
    <row r="28" spans="2:48" ht="24.75" customHeight="1">
      <c r="B28" s="210" t="s">
        <v>14</v>
      </c>
      <c r="C28" s="211"/>
      <c r="D28" s="211"/>
      <c r="E28" s="211"/>
      <c r="F28" s="211"/>
      <c r="G28" s="211"/>
      <c r="H28" s="211"/>
      <c r="I28" s="211"/>
      <c r="J28" s="211"/>
      <c r="K28" s="211"/>
      <c r="L28" s="211"/>
      <c r="M28" s="211"/>
      <c r="N28" s="212"/>
      <c r="O28" s="216" t="s">
        <v>12</v>
      </c>
      <c r="P28" s="217"/>
      <c r="Q28" s="217"/>
      <c r="R28" s="217"/>
      <c r="S28" s="218" t="e">
        <f>IF(VLOOKUP($AY$2,Data,38,FALSE)=0,"-",VLOOKUP($AY$2,Data,38,FALSE))</f>
        <v>#REF!</v>
      </c>
      <c r="T28" s="218"/>
      <c r="U28" s="218"/>
      <c r="V28" s="218"/>
      <c r="W28" s="218"/>
      <c r="X28" s="218"/>
      <c r="Y28" s="218"/>
      <c r="Z28" s="218"/>
      <c r="AA28" s="218"/>
      <c r="AB28" s="214" t="s">
        <v>33</v>
      </c>
      <c r="AC28" s="214"/>
      <c r="AD28" s="214"/>
      <c r="AE28" s="215"/>
      <c r="AF28" s="216" t="s">
        <v>13</v>
      </c>
      <c r="AG28" s="217"/>
      <c r="AH28" s="217"/>
      <c r="AI28" s="217"/>
      <c r="AJ28" s="218" t="e">
        <f>IF(VLOOKUP($AY$2,Data,35,FALSE)=0,"-",VLOOKUP($AY$2,Data,35,FALSE))</f>
        <v>#REF!</v>
      </c>
      <c r="AK28" s="218"/>
      <c r="AL28" s="218"/>
      <c r="AM28" s="218"/>
      <c r="AN28" s="218"/>
      <c r="AO28" s="218"/>
      <c r="AP28" s="218"/>
      <c r="AQ28" s="218"/>
      <c r="AR28" s="218"/>
      <c r="AS28" s="214" t="s">
        <v>34</v>
      </c>
      <c r="AT28" s="214"/>
      <c r="AU28" s="214"/>
      <c r="AV28" s="215"/>
    </row>
    <row r="29" spans="2:48" ht="24.75" customHeight="1">
      <c r="B29" s="210" t="s">
        <v>15</v>
      </c>
      <c r="C29" s="211"/>
      <c r="D29" s="211"/>
      <c r="E29" s="211"/>
      <c r="F29" s="211"/>
      <c r="G29" s="211"/>
      <c r="H29" s="211"/>
      <c r="I29" s="211"/>
      <c r="J29" s="211"/>
      <c r="K29" s="211"/>
      <c r="L29" s="211"/>
      <c r="M29" s="211"/>
      <c r="N29" s="212"/>
      <c r="O29" s="216" t="s">
        <v>12</v>
      </c>
      <c r="P29" s="217"/>
      <c r="Q29" s="217"/>
      <c r="R29" s="217"/>
      <c r="S29" s="218" t="e">
        <f>IF(VLOOKUP($AY$2,Data,39,FALSE)=0,"-",VLOOKUP($AY$2,Data,39,FALSE))</f>
        <v>#REF!</v>
      </c>
      <c r="T29" s="218"/>
      <c r="U29" s="218"/>
      <c r="V29" s="218"/>
      <c r="W29" s="218"/>
      <c r="X29" s="218"/>
      <c r="Y29" s="218"/>
      <c r="Z29" s="218"/>
      <c r="AA29" s="218"/>
      <c r="AB29" s="214" t="s">
        <v>29</v>
      </c>
      <c r="AC29" s="214"/>
      <c r="AD29" s="214"/>
      <c r="AE29" s="215"/>
      <c r="AF29" s="216" t="s">
        <v>13</v>
      </c>
      <c r="AG29" s="217"/>
      <c r="AH29" s="217"/>
      <c r="AI29" s="217"/>
      <c r="AJ29" s="218" t="e">
        <f>IF(VLOOKUP($AY$2,Data,36,FALSE)=0,"-",VLOOKUP($AY$2,Data,36,FALSE))</f>
        <v>#REF!</v>
      </c>
      <c r="AK29" s="218"/>
      <c r="AL29" s="218"/>
      <c r="AM29" s="218"/>
      <c r="AN29" s="218"/>
      <c r="AO29" s="218"/>
      <c r="AP29" s="218"/>
      <c r="AQ29" s="218"/>
      <c r="AR29" s="218"/>
      <c r="AS29" s="214" t="s">
        <v>30</v>
      </c>
      <c r="AT29" s="214"/>
      <c r="AU29" s="214"/>
      <c r="AV29" s="215"/>
    </row>
    <row r="30" spans="2:48" ht="24.75" customHeight="1">
      <c r="B30" s="199" t="s">
        <v>18</v>
      </c>
      <c r="C30" s="200"/>
      <c r="D30" s="200"/>
      <c r="E30" s="200"/>
      <c r="F30" s="200"/>
      <c r="G30" s="200"/>
      <c r="H30" s="200"/>
      <c r="I30" s="200"/>
      <c r="J30" s="200"/>
      <c r="K30" s="200"/>
      <c r="L30" s="200"/>
      <c r="M30" s="200"/>
      <c r="N30" s="201"/>
      <c r="O30" s="168" t="s">
        <v>12</v>
      </c>
      <c r="P30" s="169"/>
      <c r="Q30" s="169"/>
      <c r="R30" s="169"/>
      <c r="S30" s="249" t="e">
        <f>IF(VLOOKUP($AY$2,Data,40,FALSE)=0,"-",VLOOKUP($AY$2,Data,40,FALSE))</f>
        <v>#REF!</v>
      </c>
      <c r="T30" s="249"/>
      <c r="U30" s="249"/>
      <c r="V30" s="249"/>
      <c r="W30" s="249"/>
      <c r="X30" s="249"/>
      <c r="Y30" s="249"/>
      <c r="Z30" s="249"/>
      <c r="AA30" s="249"/>
      <c r="AB30" s="166" t="s">
        <v>29</v>
      </c>
      <c r="AC30" s="166"/>
      <c r="AD30" s="166"/>
      <c r="AE30" s="167"/>
      <c r="AF30" s="168" t="s">
        <v>13</v>
      </c>
      <c r="AG30" s="169"/>
      <c r="AH30" s="169"/>
      <c r="AI30" s="169"/>
      <c r="AJ30" s="249" t="e">
        <f>IF(VLOOKUP($AY$2,Data,37,FALSE)=0,"-",VLOOKUP($AY$2,Data,37,FALSE))</f>
        <v>#REF!</v>
      </c>
      <c r="AK30" s="249"/>
      <c r="AL30" s="249"/>
      <c r="AM30" s="249"/>
      <c r="AN30" s="249"/>
      <c r="AO30" s="249"/>
      <c r="AP30" s="249"/>
      <c r="AQ30" s="249"/>
      <c r="AR30" s="249"/>
      <c r="AS30" s="166" t="s">
        <v>30</v>
      </c>
      <c r="AT30" s="166"/>
      <c r="AU30" s="166"/>
      <c r="AV30" s="167"/>
    </row>
    <row r="31" spans="2:48" ht="33.75" customHeight="1">
      <c r="B31" s="199" t="s">
        <v>16</v>
      </c>
      <c r="C31" s="200"/>
      <c r="D31" s="200"/>
      <c r="E31" s="200"/>
      <c r="F31" s="200"/>
      <c r="G31" s="200"/>
      <c r="H31" s="200"/>
      <c r="I31" s="200"/>
      <c r="J31" s="200"/>
      <c r="K31" s="200"/>
      <c r="L31" s="200"/>
      <c r="M31" s="200"/>
      <c r="N31" s="201"/>
      <c r="O31" s="310" t="e">
        <f>IF(VLOOKUP($AY$2,Data,41,FALSE)=0,"-",VLOOKUP($AY$2,Data,41,FALSE))</f>
        <v>#REF!</v>
      </c>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c r="AP31" s="311"/>
      <c r="AQ31" s="311"/>
      <c r="AR31" s="311"/>
      <c r="AS31" s="311"/>
      <c r="AT31" s="311"/>
      <c r="AU31" s="311"/>
      <c r="AV31" s="312"/>
    </row>
    <row r="32" spans="2:48" ht="21.75" customHeight="1">
      <c r="B32" s="210" t="s">
        <v>8</v>
      </c>
      <c r="C32" s="211"/>
      <c r="D32" s="211"/>
      <c r="E32" s="211"/>
      <c r="F32" s="211"/>
      <c r="G32" s="211"/>
      <c r="H32" s="211"/>
      <c r="I32" s="211"/>
      <c r="J32" s="211"/>
      <c r="K32" s="211"/>
      <c r="L32" s="211"/>
      <c r="M32" s="211"/>
      <c r="N32" s="212"/>
      <c r="O32" s="310" t="e">
        <f>IF(VLOOKUP($AY$2,Data,42,FALSE)=0,"-",VLOOKUP($AY$2,Data,42,FALSE))</f>
        <v>#REF!</v>
      </c>
      <c r="P32" s="311"/>
      <c r="Q32" s="311"/>
      <c r="R32" s="311"/>
      <c r="S32" s="311"/>
      <c r="T32" s="311"/>
      <c r="U32" s="311"/>
      <c r="V32" s="311"/>
      <c r="W32" s="311"/>
      <c r="X32" s="311"/>
      <c r="Y32" s="311"/>
      <c r="Z32" s="311"/>
      <c r="AA32" s="311"/>
      <c r="AB32" s="311"/>
      <c r="AC32" s="311"/>
      <c r="AD32" s="311"/>
      <c r="AE32" s="311"/>
      <c r="AF32" s="311"/>
      <c r="AG32" s="311"/>
      <c r="AH32" s="311"/>
      <c r="AI32" s="311"/>
      <c r="AJ32" s="311"/>
      <c r="AK32" s="311"/>
      <c r="AL32" s="311"/>
      <c r="AM32" s="311"/>
      <c r="AN32" s="311"/>
      <c r="AO32" s="311"/>
      <c r="AP32" s="311"/>
      <c r="AQ32" s="311"/>
      <c r="AR32" s="311"/>
      <c r="AS32" s="311"/>
      <c r="AT32" s="311"/>
      <c r="AU32" s="311"/>
      <c r="AV32" s="312"/>
    </row>
    <row r="33" spans="2:48" ht="18.600000000000001" customHeight="1">
      <c r="B33" s="176" t="s">
        <v>2</v>
      </c>
      <c r="C33" s="202"/>
      <c r="D33" s="202"/>
      <c r="E33" s="202"/>
      <c r="F33" s="202"/>
      <c r="G33" s="202"/>
      <c r="H33" s="202"/>
      <c r="I33" s="202"/>
      <c r="J33" s="202"/>
      <c r="K33" s="202"/>
      <c r="L33" s="202"/>
      <c r="M33" s="202"/>
      <c r="N33" s="203"/>
      <c r="O33" s="182" t="s">
        <v>27</v>
      </c>
      <c r="P33" s="183"/>
      <c r="Q33" s="183"/>
      <c r="R33" s="183"/>
      <c r="S33" s="183"/>
      <c r="T33" s="183"/>
      <c r="U33" s="183"/>
      <c r="V33" s="184"/>
      <c r="W33" s="319" t="e">
        <f>VLOOKUP($AY$2,Data,43,FALSE)</f>
        <v>#REF!</v>
      </c>
      <c r="X33" s="320"/>
      <c r="Y33" s="320"/>
      <c r="Z33" s="320"/>
      <c r="AA33" s="320"/>
      <c r="AB33" s="320"/>
      <c r="AC33" s="320"/>
      <c r="AD33" s="320"/>
      <c r="AE33" s="321"/>
      <c r="AF33" s="185" t="s">
        <v>28</v>
      </c>
      <c r="AG33" s="183"/>
      <c r="AH33" s="183"/>
      <c r="AI33" s="183"/>
      <c r="AJ33" s="183"/>
      <c r="AK33" s="183"/>
      <c r="AL33" s="183"/>
      <c r="AM33" s="184"/>
      <c r="AN33" s="319" t="e">
        <f>VLOOKUP($AY$2,Data,44,FALSE)</f>
        <v>#REF!</v>
      </c>
      <c r="AO33" s="320"/>
      <c r="AP33" s="320"/>
      <c r="AQ33" s="320"/>
      <c r="AR33" s="320"/>
      <c r="AS33" s="320"/>
      <c r="AT33" s="320"/>
      <c r="AU33" s="320"/>
      <c r="AV33" s="322"/>
    </row>
    <row r="34" spans="2:48" ht="18.600000000000001" customHeight="1">
      <c r="B34" s="204"/>
      <c r="C34" s="205"/>
      <c r="D34" s="205"/>
      <c r="E34" s="205"/>
      <c r="F34" s="205"/>
      <c r="G34" s="205"/>
      <c r="H34" s="205"/>
      <c r="I34" s="205"/>
      <c r="J34" s="205"/>
      <c r="K34" s="205"/>
      <c r="L34" s="205"/>
      <c r="M34" s="205"/>
      <c r="N34" s="206"/>
      <c r="O34" s="186" t="s">
        <v>0</v>
      </c>
      <c r="P34" s="187"/>
      <c r="Q34" s="187"/>
      <c r="R34" s="187"/>
      <c r="S34" s="187"/>
      <c r="T34" s="187"/>
      <c r="U34" s="187"/>
      <c r="V34" s="188"/>
      <c r="W34" s="313" t="e">
        <f>VLOOKUP($AY$2,Data,45,FALSE)</f>
        <v>#REF!</v>
      </c>
      <c r="X34" s="314"/>
      <c r="Y34" s="314"/>
      <c r="Z34" s="314"/>
      <c r="AA34" s="314"/>
      <c r="AB34" s="314"/>
      <c r="AC34" s="314"/>
      <c r="AD34" s="314"/>
      <c r="AE34" s="314"/>
      <c r="AF34" s="314"/>
      <c r="AG34" s="314"/>
      <c r="AH34" s="314"/>
      <c r="AI34" s="314"/>
      <c r="AJ34" s="314"/>
      <c r="AK34" s="314"/>
      <c r="AL34" s="314"/>
      <c r="AM34" s="314"/>
      <c r="AN34" s="314"/>
      <c r="AO34" s="314"/>
      <c r="AP34" s="314"/>
      <c r="AQ34" s="314"/>
      <c r="AR34" s="314"/>
      <c r="AS34" s="314"/>
      <c r="AT34" s="314"/>
      <c r="AU34" s="314"/>
      <c r="AV34" s="315"/>
    </row>
    <row r="35" spans="2:48" ht="18.600000000000001" customHeight="1">
      <c r="B35" s="176" t="s">
        <v>3</v>
      </c>
      <c r="C35" s="177"/>
      <c r="D35" s="177"/>
      <c r="E35" s="177"/>
      <c r="F35" s="177"/>
      <c r="G35" s="177"/>
      <c r="H35" s="177"/>
      <c r="I35" s="177"/>
      <c r="J35" s="177"/>
      <c r="K35" s="177"/>
      <c r="L35" s="177"/>
      <c r="M35" s="177"/>
      <c r="N35" s="178"/>
      <c r="O35" s="182" t="s">
        <v>27</v>
      </c>
      <c r="P35" s="183"/>
      <c r="Q35" s="183"/>
      <c r="R35" s="183"/>
      <c r="S35" s="183"/>
      <c r="T35" s="183"/>
      <c r="U35" s="183"/>
      <c r="V35" s="184"/>
      <c r="W35" s="319" t="e">
        <f>VLOOKUP($AY$2,Data,46,FALSE)</f>
        <v>#REF!</v>
      </c>
      <c r="X35" s="320"/>
      <c r="Y35" s="320"/>
      <c r="Z35" s="320"/>
      <c r="AA35" s="320"/>
      <c r="AB35" s="320"/>
      <c r="AC35" s="320"/>
      <c r="AD35" s="320"/>
      <c r="AE35" s="321"/>
      <c r="AF35" s="185" t="s">
        <v>28</v>
      </c>
      <c r="AG35" s="183"/>
      <c r="AH35" s="183"/>
      <c r="AI35" s="183"/>
      <c r="AJ35" s="183"/>
      <c r="AK35" s="183"/>
      <c r="AL35" s="183"/>
      <c r="AM35" s="184"/>
      <c r="AN35" s="319" t="e">
        <f>VLOOKUP($AY$2,Data,47,FALSE)</f>
        <v>#REF!</v>
      </c>
      <c r="AO35" s="320"/>
      <c r="AP35" s="320"/>
      <c r="AQ35" s="320"/>
      <c r="AR35" s="320"/>
      <c r="AS35" s="320"/>
      <c r="AT35" s="320"/>
      <c r="AU35" s="320"/>
      <c r="AV35" s="322"/>
    </row>
    <row r="36" spans="2:48" ht="18.600000000000001" customHeight="1">
      <c r="B36" s="179"/>
      <c r="C36" s="180"/>
      <c r="D36" s="180"/>
      <c r="E36" s="180"/>
      <c r="F36" s="180"/>
      <c r="G36" s="180"/>
      <c r="H36" s="180"/>
      <c r="I36" s="180"/>
      <c r="J36" s="180"/>
      <c r="K36" s="180"/>
      <c r="L36" s="180"/>
      <c r="M36" s="180"/>
      <c r="N36" s="181"/>
      <c r="O36" s="186" t="s">
        <v>0</v>
      </c>
      <c r="P36" s="187"/>
      <c r="Q36" s="187"/>
      <c r="R36" s="187"/>
      <c r="S36" s="187"/>
      <c r="T36" s="187"/>
      <c r="U36" s="187"/>
      <c r="V36" s="188"/>
      <c r="W36" s="313" t="e">
        <f>VLOOKUP($AY$2,Data,48,FALSE)</f>
        <v>#REF!</v>
      </c>
      <c r="X36" s="314"/>
      <c r="Y36" s="314"/>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5"/>
    </row>
    <row r="37" spans="2:48" ht="18.600000000000001" customHeight="1">
      <c r="B37" s="192" t="s">
        <v>1</v>
      </c>
      <c r="C37" s="177"/>
      <c r="D37" s="177"/>
      <c r="E37" s="177"/>
      <c r="F37" s="177"/>
      <c r="G37" s="177"/>
      <c r="H37" s="177"/>
      <c r="I37" s="177"/>
      <c r="J37" s="177"/>
      <c r="K37" s="177"/>
      <c r="L37" s="177"/>
      <c r="M37" s="177"/>
      <c r="N37" s="178"/>
      <c r="O37" s="316" t="e">
        <f>VLOOKUP($AY$2,Data,49,FALSE)</f>
        <v>#REF!</v>
      </c>
      <c r="P37" s="317"/>
      <c r="Q37" s="317"/>
      <c r="R37" s="317"/>
      <c r="S37" s="317"/>
      <c r="T37" s="317"/>
      <c r="U37" s="317"/>
      <c r="V37" s="317"/>
      <c r="W37" s="317"/>
      <c r="X37" s="317"/>
      <c r="Y37" s="317"/>
      <c r="Z37" s="317"/>
      <c r="AA37" s="317"/>
      <c r="AB37" s="317"/>
      <c r="AC37" s="317"/>
      <c r="AD37" s="317"/>
      <c r="AE37" s="317"/>
      <c r="AF37" s="317"/>
      <c r="AG37" s="317"/>
      <c r="AH37" s="317"/>
      <c r="AI37" s="317"/>
      <c r="AJ37" s="317"/>
      <c r="AK37" s="317"/>
      <c r="AL37" s="317"/>
      <c r="AM37" s="317"/>
      <c r="AN37" s="317"/>
      <c r="AO37" s="317"/>
      <c r="AP37" s="317"/>
      <c r="AQ37" s="317"/>
      <c r="AR37" s="317"/>
      <c r="AS37" s="317"/>
      <c r="AT37" s="317"/>
      <c r="AU37" s="317"/>
      <c r="AV37" s="318"/>
    </row>
    <row r="38" spans="2:48" ht="18.600000000000001" customHeight="1">
      <c r="B38" s="193"/>
      <c r="C38" s="194"/>
      <c r="D38" s="194"/>
      <c r="E38" s="194"/>
      <c r="F38" s="194"/>
      <c r="G38" s="194"/>
      <c r="H38" s="194"/>
      <c r="I38" s="194"/>
      <c r="J38" s="194"/>
      <c r="K38" s="194"/>
      <c r="L38" s="194"/>
      <c r="M38" s="194"/>
      <c r="N38" s="195"/>
      <c r="O38" s="160"/>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2"/>
    </row>
    <row r="39" spans="2:48" ht="18.600000000000001" customHeight="1">
      <c r="B39" s="193"/>
      <c r="C39" s="194"/>
      <c r="D39" s="194"/>
      <c r="E39" s="194"/>
      <c r="F39" s="194"/>
      <c r="G39" s="194"/>
      <c r="H39" s="194"/>
      <c r="I39" s="194"/>
      <c r="J39" s="194"/>
      <c r="K39" s="194"/>
      <c r="L39" s="194"/>
      <c r="M39" s="194"/>
      <c r="N39" s="195"/>
      <c r="O39" s="163"/>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5"/>
    </row>
    <row r="40" spans="2:48" ht="18.600000000000001" customHeight="1">
      <c r="B40" s="193"/>
      <c r="C40" s="194"/>
      <c r="D40" s="194"/>
      <c r="E40" s="194"/>
      <c r="F40" s="194"/>
      <c r="G40" s="194"/>
      <c r="H40" s="194"/>
      <c r="I40" s="194"/>
      <c r="J40" s="194"/>
      <c r="K40" s="194"/>
      <c r="L40" s="194"/>
      <c r="M40" s="194"/>
      <c r="N40" s="195"/>
      <c r="O40" s="163"/>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5"/>
    </row>
    <row r="41" spans="2:48" ht="18.600000000000001" customHeight="1">
      <c r="B41" s="193"/>
      <c r="C41" s="194"/>
      <c r="D41" s="194"/>
      <c r="E41" s="194"/>
      <c r="F41" s="194"/>
      <c r="G41" s="194"/>
      <c r="H41" s="194"/>
      <c r="I41" s="194"/>
      <c r="J41" s="194"/>
      <c r="K41" s="194"/>
      <c r="L41" s="194"/>
      <c r="M41" s="194"/>
      <c r="N41" s="195"/>
      <c r="O41" s="171"/>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3"/>
    </row>
    <row r="42" spans="2:48" ht="18.600000000000001" customHeight="1">
      <c r="B42" s="174" t="s">
        <v>20</v>
      </c>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row>
    <row r="43" spans="2:48" ht="18.600000000000001" customHeight="1">
      <c r="B43" s="175" t="s">
        <v>48</v>
      </c>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row>
  </sheetData>
  <mergeCells count="154">
    <mergeCell ref="O6:AV6"/>
    <mergeCell ref="AK17:AQ17"/>
    <mergeCell ref="S25:AA25"/>
    <mergeCell ref="AF22:AI22"/>
    <mergeCell ref="AB24:AE24"/>
    <mergeCell ref="B6:N6"/>
    <mergeCell ref="O16:R16"/>
    <mergeCell ref="O17:R17"/>
    <mergeCell ref="AB18:AE18"/>
    <mergeCell ref="AS16:AV16"/>
    <mergeCell ref="B21:G23"/>
    <mergeCell ref="O23:R23"/>
    <mergeCell ref="S23:AA23"/>
    <mergeCell ref="AB21:AE21"/>
    <mergeCell ref="AB22:AE22"/>
    <mergeCell ref="AJ23:AR23"/>
    <mergeCell ref="AJ24:AR24"/>
    <mergeCell ref="AS25:AV25"/>
    <mergeCell ref="AS23:AV23"/>
    <mergeCell ref="B24:G26"/>
    <mergeCell ref="S15:AA15"/>
    <mergeCell ref="O15:R15"/>
    <mergeCell ref="H20:N20"/>
    <mergeCell ref="AJ15:AR15"/>
    <mergeCell ref="O31:AV31"/>
    <mergeCell ref="AB23:AE23"/>
    <mergeCell ref="AS22:AV22"/>
    <mergeCell ref="AS26:AV26"/>
    <mergeCell ref="H23:N23"/>
    <mergeCell ref="H26:N26"/>
    <mergeCell ref="S24:AA24"/>
    <mergeCell ref="H24:N24"/>
    <mergeCell ref="O22:R22"/>
    <mergeCell ref="O26:R26"/>
    <mergeCell ref="S30:AA30"/>
    <mergeCell ref="AJ26:AR26"/>
    <mergeCell ref="AF29:AI29"/>
    <mergeCell ref="AB27:AE27"/>
    <mergeCell ref="AB28:AE28"/>
    <mergeCell ref="AB29:AE29"/>
    <mergeCell ref="AS28:AV28"/>
    <mergeCell ref="O25:R25"/>
    <mergeCell ref="B32:N32"/>
    <mergeCell ref="S29:AA29"/>
    <mergeCell ref="AB26:AE26"/>
    <mergeCell ref="AF18:AI18"/>
    <mergeCell ref="AF19:AI19"/>
    <mergeCell ref="O36:V36"/>
    <mergeCell ref="O35:V35"/>
    <mergeCell ref="AF28:AI28"/>
    <mergeCell ref="O32:AV32"/>
    <mergeCell ref="AS30:AV30"/>
    <mergeCell ref="AN35:AV35"/>
    <mergeCell ref="AF23:AI23"/>
    <mergeCell ref="W36:AV36"/>
    <mergeCell ref="AS21:AV21"/>
    <mergeCell ref="AF20:AI20"/>
    <mergeCell ref="AF21:AI21"/>
    <mergeCell ref="AS19:AV19"/>
    <mergeCell ref="AS20:AV20"/>
    <mergeCell ref="AJ20:AR20"/>
    <mergeCell ref="AJ21:AR21"/>
    <mergeCell ref="AS24:AV24"/>
    <mergeCell ref="B27:N27"/>
    <mergeCell ref="AF26:AI26"/>
    <mergeCell ref="B31:N31"/>
    <mergeCell ref="AB20:AE20"/>
    <mergeCell ref="B28:N28"/>
    <mergeCell ref="B29:N29"/>
    <mergeCell ref="AJ25:AR25"/>
    <mergeCell ref="AJ28:AR28"/>
    <mergeCell ref="B30:N30"/>
    <mergeCell ref="O24:R24"/>
    <mergeCell ref="AF24:AI24"/>
    <mergeCell ref="AF25:AI25"/>
    <mergeCell ref="AF27:AI27"/>
    <mergeCell ref="AJ27:AR27"/>
    <mergeCell ref="AF30:AI30"/>
    <mergeCell ref="AB30:AE30"/>
    <mergeCell ref="AJ30:AR30"/>
    <mergeCell ref="S28:AA28"/>
    <mergeCell ref="O27:R27"/>
    <mergeCell ref="AB25:AE25"/>
    <mergeCell ref="O28:R28"/>
    <mergeCell ref="O29:R29"/>
    <mergeCell ref="O30:R30"/>
    <mergeCell ref="O20:R20"/>
    <mergeCell ref="O21:R21"/>
    <mergeCell ref="B43:AV43"/>
    <mergeCell ref="W34:AV34"/>
    <mergeCell ref="B33:N34"/>
    <mergeCell ref="B42:AV42"/>
    <mergeCell ref="B35:N36"/>
    <mergeCell ref="O37:AV37"/>
    <mergeCell ref="O39:AV39"/>
    <mergeCell ref="O33:V33"/>
    <mergeCell ref="O34:V34"/>
    <mergeCell ref="AF35:AM35"/>
    <mergeCell ref="W33:AE33"/>
    <mergeCell ref="AN33:AV33"/>
    <mergeCell ref="W35:AE35"/>
    <mergeCell ref="AF33:AM33"/>
    <mergeCell ref="O41:AV41"/>
    <mergeCell ref="B37:N41"/>
    <mergeCell ref="O40:AV40"/>
    <mergeCell ref="O38:AV38"/>
    <mergeCell ref="AB19:AE19"/>
    <mergeCell ref="B11:N12"/>
    <mergeCell ref="O11:AV12"/>
    <mergeCell ref="S20:AA20"/>
    <mergeCell ref="AS27:AV27"/>
    <mergeCell ref="S26:AA26"/>
    <mergeCell ref="S27:AA27"/>
    <mergeCell ref="AJ29:AR29"/>
    <mergeCell ref="H19:N19"/>
    <mergeCell ref="AS15:AV15"/>
    <mergeCell ref="AF15:AI15"/>
    <mergeCell ref="AF16:AI16"/>
    <mergeCell ref="AF17:AI17"/>
    <mergeCell ref="AB16:AE16"/>
    <mergeCell ref="H22:N22"/>
    <mergeCell ref="AS18:AV18"/>
    <mergeCell ref="AJ18:AR18"/>
    <mergeCell ref="S21:AA21"/>
    <mergeCell ref="AJ22:AR22"/>
    <mergeCell ref="H21:N21"/>
    <mergeCell ref="AJ16:AR16"/>
    <mergeCell ref="H25:N25"/>
    <mergeCell ref="AS29:AV29"/>
    <mergeCell ref="S22:AA22"/>
    <mergeCell ref="O4:AV5"/>
    <mergeCell ref="H18:N18"/>
    <mergeCell ref="O18:R18"/>
    <mergeCell ref="H16:N16"/>
    <mergeCell ref="B2:AV2"/>
    <mergeCell ref="B7:N8"/>
    <mergeCell ref="B4:N5"/>
    <mergeCell ref="O7:AV8"/>
    <mergeCell ref="B9:N10"/>
    <mergeCell ref="AB15:AE15"/>
    <mergeCell ref="T17:Z17"/>
    <mergeCell ref="O9:AV10"/>
    <mergeCell ref="B15:G20"/>
    <mergeCell ref="O19:R19"/>
    <mergeCell ref="B13:N14"/>
    <mergeCell ref="O13:AV14"/>
    <mergeCell ref="S16:AA16"/>
    <mergeCell ref="S18:AA18"/>
    <mergeCell ref="H17:N17"/>
    <mergeCell ref="AS17:AV17"/>
    <mergeCell ref="AB17:AE17"/>
    <mergeCell ref="AJ19:AR19"/>
    <mergeCell ref="S19:AA19"/>
    <mergeCell ref="H15:N15"/>
  </mergeCells>
  <phoneticPr fontId="2"/>
  <printOptions horizontalCentered="1"/>
  <pageMargins left="0.39370078740157483" right="0.39370078740157483" top="0.41" bottom="0.26" header="0.35" footer="0.24"/>
  <pageSetup paperSize="9" scale="98"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1:AV42"/>
  <sheetViews>
    <sheetView zoomScale="70" zoomScaleNormal="70" workbookViewId="0">
      <selection activeCell="BH26" sqref="BH26"/>
    </sheetView>
  </sheetViews>
  <sheetFormatPr defaultRowHeight="18.600000000000001" customHeight="1"/>
  <cols>
    <col min="1" max="1" width="2.125" style="1" customWidth="1"/>
    <col min="2" max="14" width="2.375" style="1" customWidth="1"/>
    <col min="15" max="47" width="2" style="1" customWidth="1"/>
    <col min="48" max="48" width="1.875" style="1" customWidth="1"/>
    <col min="49" max="61" width="2.125" style="1" customWidth="1"/>
    <col min="62" max="16384" width="9" style="1"/>
  </cols>
  <sheetData>
    <row r="1" spans="2:48" ht="18.600000000000001" customHeight="1">
      <c r="B1" s="289" t="s">
        <v>25</v>
      </c>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row>
    <row r="2" spans="2:48" ht="9.75" customHeight="1">
      <c r="AS2" s="3"/>
      <c r="AT2" s="3"/>
      <c r="AU2" s="3"/>
      <c r="AV2" s="2"/>
    </row>
    <row r="3" spans="2:48" ht="15.75" customHeight="1">
      <c r="B3" s="291" t="s">
        <v>110</v>
      </c>
      <c r="C3" s="292"/>
      <c r="D3" s="292"/>
      <c r="E3" s="292"/>
      <c r="F3" s="292"/>
      <c r="G3" s="292"/>
      <c r="H3" s="292"/>
      <c r="I3" s="292"/>
      <c r="J3" s="292"/>
      <c r="K3" s="292"/>
      <c r="L3" s="292"/>
      <c r="M3" s="292"/>
      <c r="N3" s="293"/>
      <c r="O3" s="297" t="s">
        <v>94</v>
      </c>
      <c r="P3" s="298"/>
      <c r="Q3" s="298"/>
      <c r="R3" s="298"/>
      <c r="S3" s="298"/>
      <c r="T3" s="298"/>
      <c r="U3" s="298"/>
      <c r="V3" s="298"/>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9"/>
    </row>
    <row r="4" spans="2:48" ht="15.75" customHeight="1">
      <c r="B4" s="294"/>
      <c r="C4" s="295"/>
      <c r="D4" s="295"/>
      <c r="E4" s="295"/>
      <c r="F4" s="295"/>
      <c r="G4" s="295"/>
      <c r="H4" s="295"/>
      <c r="I4" s="295"/>
      <c r="J4" s="295"/>
      <c r="K4" s="295"/>
      <c r="L4" s="295"/>
      <c r="M4" s="295"/>
      <c r="N4" s="296"/>
      <c r="O4" s="300"/>
      <c r="P4" s="301"/>
      <c r="Q4" s="301"/>
      <c r="R4" s="301"/>
      <c r="S4" s="301"/>
      <c r="T4" s="301"/>
      <c r="U4" s="301"/>
      <c r="V4" s="301"/>
      <c r="W4" s="301"/>
      <c r="X4" s="301"/>
      <c r="Y4" s="301"/>
      <c r="Z4" s="301"/>
      <c r="AA4" s="301"/>
      <c r="AB4" s="301"/>
      <c r="AC4" s="301"/>
      <c r="AD4" s="301"/>
      <c r="AE4" s="301"/>
      <c r="AF4" s="301"/>
      <c r="AG4" s="301"/>
      <c r="AH4" s="301"/>
      <c r="AI4" s="301"/>
      <c r="AJ4" s="301"/>
      <c r="AK4" s="301"/>
      <c r="AL4" s="301"/>
      <c r="AM4" s="301"/>
      <c r="AN4" s="301"/>
      <c r="AO4" s="301"/>
      <c r="AP4" s="301"/>
      <c r="AQ4" s="301"/>
      <c r="AR4" s="301"/>
      <c r="AS4" s="301"/>
      <c r="AT4" s="301"/>
      <c r="AU4" s="301"/>
      <c r="AV4" s="302"/>
    </row>
    <row r="5" spans="2:48" ht="23.25" customHeight="1">
      <c r="B5" s="303" t="s">
        <v>23</v>
      </c>
      <c r="C5" s="304"/>
      <c r="D5" s="304"/>
      <c r="E5" s="304"/>
      <c r="F5" s="304"/>
      <c r="G5" s="304"/>
      <c r="H5" s="304"/>
      <c r="I5" s="304"/>
      <c r="J5" s="304"/>
      <c r="K5" s="304"/>
      <c r="L5" s="304"/>
      <c r="M5" s="304"/>
      <c r="N5" s="305"/>
      <c r="O5" s="7">
        <v>0</v>
      </c>
      <c r="P5" s="8">
        <v>0</v>
      </c>
      <c r="Q5" s="8">
        <v>1</v>
      </c>
      <c r="R5" s="8">
        <v>2</v>
      </c>
      <c r="S5" s="8">
        <v>3</v>
      </c>
      <c r="T5" s="8">
        <v>1</v>
      </c>
      <c r="U5" s="8">
        <v>1</v>
      </c>
      <c r="V5" s="8">
        <v>1</v>
      </c>
      <c r="W5" s="8">
        <v>1</v>
      </c>
      <c r="X5" s="8">
        <v>2</v>
      </c>
      <c r="Y5" s="8">
        <v>2</v>
      </c>
      <c r="Z5" s="8">
        <v>2</v>
      </c>
      <c r="AA5" s="8">
        <v>2</v>
      </c>
      <c r="AB5" s="8">
        <v>8</v>
      </c>
      <c r="AC5" s="8">
        <v>0</v>
      </c>
      <c r="AD5" s="8">
        <v>1</v>
      </c>
      <c r="AE5" s="8"/>
      <c r="AF5" s="8"/>
      <c r="AG5" s="8"/>
      <c r="AH5" s="8"/>
      <c r="AI5" s="8"/>
      <c r="AJ5" s="8"/>
      <c r="AK5" s="8"/>
      <c r="AL5" s="8"/>
      <c r="AM5" s="8"/>
      <c r="AN5" s="8"/>
      <c r="AO5" s="8"/>
      <c r="AP5" s="8"/>
      <c r="AQ5" s="8"/>
      <c r="AR5" s="8"/>
      <c r="AS5" s="8"/>
      <c r="AT5" s="8"/>
      <c r="AU5" s="8"/>
      <c r="AV5" s="9"/>
    </row>
    <row r="6" spans="2:48" ht="18.600000000000001" customHeight="1">
      <c r="B6" s="176" t="s">
        <v>26</v>
      </c>
      <c r="C6" s="177"/>
      <c r="D6" s="177"/>
      <c r="E6" s="177"/>
      <c r="F6" s="177"/>
      <c r="G6" s="177"/>
      <c r="H6" s="177"/>
      <c r="I6" s="177"/>
      <c r="J6" s="177"/>
      <c r="K6" s="177"/>
      <c r="L6" s="177"/>
      <c r="M6" s="177"/>
      <c r="N6" s="178"/>
      <c r="O6" s="297" t="s">
        <v>95</v>
      </c>
      <c r="P6" s="298"/>
      <c r="Q6" s="298"/>
      <c r="R6" s="298"/>
      <c r="S6" s="298"/>
      <c r="T6" s="298"/>
      <c r="U6" s="298"/>
      <c r="V6" s="298"/>
      <c r="W6" s="298"/>
      <c r="X6" s="298"/>
      <c r="Y6" s="298"/>
      <c r="Z6" s="298"/>
      <c r="AA6" s="298"/>
      <c r="AB6" s="298"/>
      <c r="AC6" s="298"/>
      <c r="AD6" s="298"/>
      <c r="AE6" s="298"/>
      <c r="AF6" s="298"/>
      <c r="AG6" s="298"/>
      <c r="AH6" s="298"/>
      <c r="AI6" s="298"/>
      <c r="AJ6" s="298"/>
      <c r="AK6" s="298"/>
      <c r="AL6" s="298"/>
      <c r="AM6" s="298"/>
      <c r="AN6" s="298"/>
      <c r="AO6" s="298"/>
      <c r="AP6" s="298"/>
      <c r="AQ6" s="298"/>
      <c r="AR6" s="298"/>
      <c r="AS6" s="298"/>
      <c r="AT6" s="298"/>
      <c r="AU6" s="298"/>
      <c r="AV6" s="299"/>
    </row>
    <row r="7" spans="2:48" ht="18.600000000000001" customHeight="1">
      <c r="B7" s="179"/>
      <c r="C7" s="180"/>
      <c r="D7" s="180"/>
      <c r="E7" s="180"/>
      <c r="F7" s="180"/>
      <c r="G7" s="180"/>
      <c r="H7" s="180"/>
      <c r="I7" s="180"/>
      <c r="J7" s="180"/>
      <c r="K7" s="180"/>
      <c r="L7" s="180"/>
      <c r="M7" s="180"/>
      <c r="N7" s="181"/>
      <c r="O7" s="300"/>
      <c r="P7" s="301"/>
      <c r="Q7" s="301"/>
      <c r="R7" s="301"/>
      <c r="S7" s="301"/>
      <c r="T7" s="301"/>
      <c r="U7" s="301"/>
      <c r="V7" s="301"/>
      <c r="W7" s="301"/>
      <c r="X7" s="301"/>
      <c r="Y7" s="301"/>
      <c r="Z7" s="301"/>
      <c r="AA7" s="301"/>
      <c r="AB7" s="301"/>
      <c r="AC7" s="301"/>
      <c r="AD7" s="301"/>
      <c r="AE7" s="301"/>
      <c r="AF7" s="301"/>
      <c r="AG7" s="301"/>
      <c r="AH7" s="301"/>
      <c r="AI7" s="301"/>
      <c r="AJ7" s="301"/>
      <c r="AK7" s="301"/>
      <c r="AL7" s="301"/>
      <c r="AM7" s="301"/>
      <c r="AN7" s="301"/>
      <c r="AO7" s="301"/>
      <c r="AP7" s="301"/>
      <c r="AQ7" s="301"/>
      <c r="AR7" s="301"/>
      <c r="AS7" s="301"/>
      <c r="AT7" s="301"/>
      <c r="AU7" s="301"/>
      <c r="AV7" s="302"/>
    </row>
    <row r="8" spans="2:48" ht="17.25" customHeight="1">
      <c r="B8" s="176" t="s">
        <v>24</v>
      </c>
      <c r="C8" s="177"/>
      <c r="D8" s="177"/>
      <c r="E8" s="177"/>
      <c r="F8" s="177"/>
      <c r="G8" s="177"/>
      <c r="H8" s="177"/>
      <c r="I8" s="177"/>
      <c r="J8" s="177"/>
      <c r="K8" s="177"/>
      <c r="L8" s="177"/>
      <c r="M8" s="177"/>
      <c r="N8" s="178"/>
      <c r="O8" s="283" t="s">
        <v>96</v>
      </c>
      <c r="P8" s="284"/>
      <c r="Q8" s="284"/>
      <c r="R8" s="284"/>
      <c r="S8" s="284"/>
      <c r="T8" s="284"/>
      <c r="U8" s="284"/>
      <c r="V8" s="284"/>
      <c r="W8" s="284"/>
      <c r="X8" s="284"/>
      <c r="Y8" s="284"/>
      <c r="Z8" s="284"/>
      <c r="AA8" s="284"/>
      <c r="AB8" s="284"/>
      <c r="AC8" s="284"/>
      <c r="AD8" s="284"/>
      <c r="AE8" s="284"/>
      <c r="AF8" s="284"/>
      <c r="AG8" s="284"/>
      <c r="AH8" s="284"/>
      <c r="AI8" s="284"/>
      <c r="AJ8" s="284"/>
      <c r="AK8" s="284"/>
      <c r="AL8" s="284"/>
      <c r="AM8" s="284"/>
      <c r="AN8" s="284"/>
      <c r="AO8" s="284"/>
      <c r="AP8" s="284"/>
      <c r="AQ8" s="284"/>
      <c r="AR8" s="284"/>
      <c r="AS8" s="284"/>
      <c r="AT8" s="284"/>
      <c r="AU8" s="284"/>
      <c r="AV8" s="285"/>
    </row>
    <row r="9" spans="2:48" ht="17.25" customHeight="1">
      <c r="B9" s="179"/>
      <c r="C9" s="180"/>
      <c r="D9" s="180"/>
      <c r="E9" s="180"/>
      <c r="F9" s="180"/>
      <c r="G9" s="180"/>
      <c r="H9" s="180"/>
      <c r="I9" s="180"/>
      <c r="J9" s="180"/>
      <c r="K9" s="180"/>
      <c r="L9" s="180"/>
      <c r="M9" s="180"/>
      <c r="N9" s="181"/>
      <c r="O9" s="286"/>
      <c r="P9" s="287"/>
      <c r="Q9" s="287"/>
      <c r="R9" s="287"/>
      <c r="S9" s="287"/>
      <c r="T9" s="287"/>
      <c r="U9" s="287"/>
      <c r="V9" s="287"/>
      <c r="W9" s="287"/>
      <c r="X9" s="287"/>
      <c r="Y9" s="287"/>
      <c r="Z9" s="287"/>
      <c r="AA9" s="287"/>
      <c r="AB9" s="287"/>
      <c r="AC9" s="287"/>
      <c r="AD9" s="287"/>
      <c r="AE9" s="287"/>
      <c r="AF9" s="287"/>
      <c r="AG9" s="287"/>
      <c r="AH9" s="287"/>
      <c r="AI9" s="287"/>
      <c r="AJ9" s="287"/>
      <c r="AK9" s="287"/>
      <c r="AL9" s="287"/>
      <c r="AM9" s="287"/>
      <c r="AN9" s="287"/>
      <c r="AO9" s="287"/>
      <c r="AP9" s="287"/>
      <c r="AQ9" s="287"/>
      <c r="AR9" s="287"/>
      <c r="AS9" s="287"/>
      <c r="AT9" s="287"/>
      <c r="AU9" s="287"/>
      <c r="AV9" s="288"/>
    </row>
    <row r="10" spans="2:48" ht="15.75" customHeight="1">
      <c r="B10" s="192" t="s">
        <v>111</v>
      </c>
      <c r="C10" s="177"/>
      <c r="D10" s="177"/>
      <c r="E10" s="177"/>
      <c r="F10" s="177"/>
      <c r="G10" s="177"/>
      <c r="H10" s="177"/>
      <c r="I10" s="177"/>
      <c r="J10" s="177"/>
      <c r="K10" s="177"/>
      <c r="L10" s="177"/>
      <c r="M10" s="177"/>
      <c r="N10" s="178"/>
      <c r="O10" s="297" t="s">
        <v>36</v>
      </c>
      <c r="P10" s="298"/>
      <c r="Q10" s="298"/>
      <c r="R10" s="298"/>
      <c r="S10" s="298"/>
      <c r="T10" s="298"/>
      <c r="U10" s="298"/>
      <c r="V10" s="298"/>
      <c r="W10" s="298"/>
      <c r="X10" s="298"/>
      <c r="Y10" s="298"/>
      <c r="Z10" s="298"/>
      <c r="AA10" s="298"/>
      <c r="AB10" s="298"/>
      <c r="AC10" s="298"/>
      <c r="AD10" s="298"/>
      <c r="AE10" s="298"/>
      <c r="AF10" s="298"/>
      <c r="AG10" s="298"/>
      <c r="AH10" s="298"/>
      <c r="AI10" s="298"/>
      <c r="AJ10" s="298"/>
      <c r="AK10" s="298"/>
      <c r="AL10" s="298"/>
      <c r="AM10" s="298"/>
      <c r="AN10" s="298"/>
      <c r="AO10" s="298"/>
      <c r="AP10" s="298"/>
      <c r="AQ10" s="298"/>
      <c r="AR10" s="298"/>
      <c r="AS10" s="298"/>
      <c r="AT10" s="298"/>
      <c r="AU10" s="298"/>
      <c r="AV10" s="299"/>
    </row>
    <row r="11" spans="2:48" ht="15.75" customHeight="1">
      <c r="B11" s="179"/>
      <c r="C11" s="180"/>
      <c r="D11" s="180"/>
      <c r="E11" s="180"/>
      <c r="F11" s="180"/>
      <c r="G11" s="180"/>
      <c r="H11" s="180"/>
      <c r="I11" s="180"/>
      <c r="J11" s="180"/>
      <c r="K11" s="180"/>
      <c r="L11" s="180"/>
      <c r="M11" s="180"/>
      <c r="N11" s="181"/>
      <c r="O11" s="300"/>
      <c r="P11" s="301"/>
      <c r="Q11" s="301"/>
      <c r="R11" s="301"/>
      <c r="S11" s="301"/>
      <c r="T11" s="301"/>
      <c r="U11" s="301"/>
      <c r="V11" s="301"/>
      <c r="W11" s="301"/>
      <c r="X11" s="301"/>
      <c r="Y11" s="301"/>
      <c r="Z11" s="301"/>
      <c r="AA11" s="301"/>
      <c r="AB11" s="301"/>
      <c r="AC11" s="301"/>
      <c r="AD11" s="301"/>
      <c r="AE11" s="301"/>
      <c r="AF11" s="301"/>
      <c r="AG11" s="301"/>
      <c r="AH11" s="301"/>
      <c r="AI11" s="301"/>
      <c r="AJ11" s="301"/>
      <c r="AK11" s="301"/>
      <c r="AL11" s="301"/>
      <c r="AM11" s="301"/>
      <c r="AN11" s="301"/>
      <c r="AO11" s="301"/>
      <c r="AP11" s="301"/>
      <c r="AQ11" s="301"/>
      <c r="AR11" s="301"/>
      <c r="AS11" s="301"/>
      <c r="AT11" s="301"/>
      <c r="AU11" s="301"/>
      <c r="AV11" s="302"/>
    </row>
    <row r="12" spans="2:48" ht="18.600000000000001" customHeight="1">
      <c r="B12" s="266" t="s">
        <v>114</v>
      </c>
      <c r="C12" s="267"/>
      <c r="D12" s="267"/>
      <c r="E12" s="267"/>
      <c r="F12" s="267"/>
      <c r="G12" s="267"/>
      <c r="H12" s="267"/>
      <c r="I12" s="267"/>
      <c r="J12" s="267"/>
      <c r="K12" s="267"/>
      <c r="L12" s="267"/>
      <c r="M12" s="267"/>
      <c r="N12" s="268"/>
      <c r="O12" s="272" t="s">
        <v>37</v>
      </c>
      <c r="P12" s="273"/>
      <c r="Q12" s="273"/>
      <c r="R12" s="273"/>
      <c r="S12" s="273"/>
      <c r="T12" s="273"/>
      <c r="U12" s="273"/>
      <c r="V12" s="273"/>
      <c r="W12" s="273"/>
      <c r="X12" s="273"/>
      <c r="Y12" s="273"/>
      <c r="Z12" s="273"/>
      <c r="AA12" s="273"/>
      <c r="AB12" s="273"/>
      <c r="AC12" s="273"/>
      <c r="AD12" s="273"/>
      <c r="AE12" s="273"/>
      <c r="AF12" s="273"/>
      <c r="AG12" s="273"/>
      <c r="AH12" s="273"/>
      <c r="AI12" s="273"/>
      <c r="AJ12" s="273"/>
      <c r="AK12" s="273"/>
      <c r="AL12" s="273"/>
      <c r="AM12" s="273"/>
      <c r="AN12" s="273"/>
      <c r="AO12" s="273"/>
      <c r="AP12" s="273"/>
      <c r="AQ12" s="273"/>
      <c r="AR12" s="273"/>
      <c r="AS12" s="273"/>
      <c r="AT12" s="273"/>
      <c r="AU12" s="273"/>
      <c r="AV12" s="274"/>
    </row>
    <row r="13" spans="2:48" ht="18.600000000000001" customHeight="1">
      <c r="B13" s="269"/>
      <c r="C13" s="270"/>
      <c r="D13" s="270"/>
      <c r="E13" s="270"/>
      <c r="F13" s="270"/>
      <c r="G13" s="270"/>
      <c r="H13" s="270"/>
      <c r="I13" s="270"/>
      <c r="J13" s="270"/>
      <c r="K13" s="270"/>
      <c r="L13" s="270"/>
      <c r="M13" s="270"/>
      <c r="N13" s="271"/>
      <c r="O13" s="275"/>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7"/>
    </row>
    <row r="14" spans="2:48" ht="24.75" customHeight="1">
      <c r="B14" s="176" t="s">
        <v>9</v>
      </c>
      <c r="C14" s="177"/>
      <c r="D14" s="177"/>
      <c r="E14" s="177"/>
      <c r="F14" s="177"/>
      <c r="G14" s="260"/>
      <c r="H14" s="237" t="s">
        <v>4</v>
      </c>
      <c r="I14" s="238"/>
      <c r="J14" s="238"/>
      <c r="K14" s="238"/>
      <c r="L14" s="238"/>
      <c r="M14" s="238"/>
      <c r="N14" s="239"/>
      <c r="O14" s="168" t="s">
        <v>12</v>
      </c>
      <c r="P14" s="169"/>
      <c r="Q14" s="169"/>
      <c r="R14" s="169"/>
      <c r="S14" s="265" t="s">
        <v>38</v>
      </c>
      <c r="T14" s="265"/>
      <c r="U14" s="265"/>
      <c r="V14" s="265"/>
      <c r="W14" s="265"/>
      <c r="X14" s="265"/>
      <c r="Y14" s="265"/>
      <c r="Z14" s="265"/>
      <c r="AA14" s="265"/>
      <c r="AB14" s="281"/>
      <c r="AC14" s="281"/>
      <c r="AD14" s="281"/>
      <c r="AE14" s="282"/>
      <c r="AF14" s="168" t="s">
        <v>13</v>
      </c>
      <c r="AG14" s="169"/>
      <c r="AH14" s="169"/>
      <c r="AI14" s="169"/>
      <c r="AJ14" s="265" t="s">
        <v>38</v>
      </c>
      <c r="AK14" s="265"/>
      <c r="AL14" s="265"/>
      <c r="AM14" s="265"/>
      <c r="AN14" s="265"/>
      <c r="AO14" s="265"/>
      <c r="AP14" s="265"/>
      <c r="AQ14" s="265"/>
      <c r="AR14" s="265"/>
      <c r="AS14" s="281"/>
      <c r="AT14" s="281"/>
      <c r="AU14" s="281"/>
      <c r="AV14" s="282"/>
    </row>
    <row r="15" spans="2:48" ht="24.75" customHeight="1">
      <c r="B15" s="193"/>
      <c r="C15" s="194"/>
      <c r="D15" s="194"/>
      <c r="E15" s="194"/>
      <c r="F15" s="194"/>
      <c r="G15" s="261"/>
      <c r="H15" s="229" t="s">
        <v>5</v>
      </c>
      <c r="I15" s="230"/>
      <c r="J15" s="230"/>
      <c r="K15" s="230"/>
      <c r="L15" s="230"/>
      <c r="M15" s="230"/>
      <c r="N15" s="231"/>
      <c r="O15" s="232" t="s">
        <v>12</v>
      </c>
      <c r="P15" s="233"/>
      <c r="Q15" s="233"/>
      <c r="R15" s="233"/>
      <c r="S15" s="250">
        <v>8400</v>
      </c>
      <c r="T15" s="250"/>
      <c r="U15" s="250"/>
      <c r="V15" s="250"/>
      <c r="W15" s="250"/>
      <c r="X15" s="250"/>
      <c r="Y15" s="250"/>
      <c r="Z15" s="250"/>
      <c r="AA15" s="250"/>
      <c r="AB15" s="235" t="s">
        <v>97</v>
      </c>
      <c r="AC15" s="235"/>
      <c r="AD15" s="235"/>
      <c r="AE15" s="236"/>
      <c r="AF15" s="232" t="s">
        <v>13</v>
      </c>
      <c r="AG15" s="233"/>
      <c r="AH15" s="233"/>
      <c r="AI15" s="233"/>
      <c r="AJ15" s="250">
        <v>8600</v>
      </c>
      <c r="AK15" s="250"/>
      <c r="AL15" s="250"/>
      <c r="AM15" s="250"/>
      <c r="AN15" s="250"/>
      <c r="AO15" s="250"/>
      <c r="AP15" s="250"/>
      <c r="AQ15" s="250"/>
      <c r="AR15" s="250"/>
      <c r="AS15" s="235" t="s">
        <v>98</v>
      </c>
      <c r="AT15" s="235"/>
      <c r="AU15" s="235"/>
      <c r="AV15" s="236"/>
    </row>
    <row r="16" spans="2:48" ht="24.75" customHeight="1">
      <c r="B16" s="193"/>
      <c r="C16" s="194"/>
      <c r="D16" s="194"/>
      <c r="E16" s="194"/>
      <c r="F16" s="194"/>
      <c r="G16" s="261"/>
      <c r="H16" s="278" t="s">
        <v>19</v>
      </c>
      <c r="I16" s="279"/>
      <c r="J16" s="279"/>
      <c r="K16" s="279"/>
      <c r="L16" s="279"/>
      <c r="M16" s="279"/>
      <c r="N16" s="280"/>
      <c r="O16" s="244" t="s">
        <v>12</v>
      </c>
      <c r="P16" s="245"/>
      <c r="Q16" s="245"/>
      <c r="R16" s="245"/>
      <c r="S16" s="263" t="s">
        <v>99</v>
      </c>
      <c r="T16" s="264"/>
      <c r="U16" s="264"/>
      <c r="V16" s="264"/>
      <c r="W16" s="264"/>
      <c r="X16" s="264"/>
      <c r="Y16" s="264"/>
      <c r="Z16" s="264"/>
      <c r="AA16" s="264"/>
      <c r="AB16" s="235" t="s">
        <v>98</v>
      </c>
      <c r="AC16" s="235"/>
      <c r="AD16" s="235"/>
      <c r="AE16" s="236"/>
      <c r="AF16" s="244" t="s">
        <v>13</v>
      </c>
      <c r="AG16" s="245"/>
      <c r="AH16" s="245"/>
      <c r="AI16" s="245"/>
      <c r="AJ16" s="263" t="s">
        <v>99</v>
      </c>
      <c r="AK16" s="264"/>
      <c r="AL16" s="264"/>
      <c r="AM16" s="264"/>
      <c r="AN16" s="264"/>
      <c r="AO16" s="264"/>
      <c r="AP16" s="264"/>
      <c r="AQ16" s="264"/>
      <c r="AR16" s="264"/>
      <c r="AS16" s="235" t="s">
        <v>98</v>
      </c>
      <c r="AT16" s="235"/>
      <c r="AU16" s="235"/>
      <c r="AV16" s="236"/>
    </row>
    <row r="17" spans="2:48" ht="24.75" customHeight="1">
      <c r="B17" s="193"/>
      <c r="C17" s="194"/>
      <c r="D17" s="194"/>
      <c r="E17" s="194"/>
      <c r="F17" s="194"/>
      <c r="G17" s="261"/>
      <c r="H17" s="257" t="s">
        <v>6</v>
      </c>
      <c r="I17" s="258"/>
      <c r="J17" s="258"/>
      <c r="K17" s="258"/>
      <c r="L17" s="258"/>
      <c r="M17" s="258"/>
      <c r="N17" s="259"/>
      <c r="O17" s="244" t="s">
        <v>12</v>
      </c>
      <c r="P17" s="245"/>
      <c r="Q17" s="245"/>
      <c r="R17" s="245"/>
      <c r="S17" s="243" t="s">
        <v>39</v>
      </c>
      <c r="T17" s="243"/>
      <c r="U17" s="243"/>
      <c r="V17" s="243"/>
      <c r="W17" s="243"/>
      <c r="X17" s="243"/>
      <c r="Y17" s="243"/>
      <c r="Z17" s="243"/>
      <c r="AA17" s="243"/>
      <c r="AB17" s="253"/>
      <c r="AC17" s="253"/>
      <c r="AD17" s="253"/>
      <c r="AE17" s="254"/>
      <c r="AF17" s="244" t="s">
        <v>13</v>
      </c>
      <c r="AG17" s="245"/>
      <c r="AH17" s="245"/>
      <c r="AI17" s="245"/>
      <c r="AJ17" s="243" t="s">
        <v>39</v>
      </c>
      <c r="AK17" s="243"/>
      <c r="AL17" s="243"/>
      <c r="AM17" s="243"/>
      <c r="AN17" s="243"/>
      <c r="AO17" s="243"/>
      <c r="AP17" s="243"/>
      <c r="AQ17" s="243"/>
      <c r="AR17" s="243"/>
      <c r="AS17" s="253"/>
      <c r="AT17" s="253"/>
      <c r="AU17" s="253"/>
      <c r="AV17" s="254"/>
    </row>
    <row r="18" spans="2:48" ht="24.75" customHeight="1">
      <c r="B18" s="193"/>
      <c r="C18" s="194"/>
      <c r="D18" s="194"/>
      <c r="E18" s="194"/>
      <c r="F18" s="194"/>
      <c r="G18" s="261"/>
      <c r="H18" s="257" t="s">
        <v>112</v>
      </c>
      <c r="I18" s="258"/>
      <c r="J18" s="258"/>
      <c r="K18" s="258"/>
      <c r="L18" s="258"/>
      <c r="M18" s="258"/>
      <c r="N18" s="259"/>
      <c r="O18" s="244" t="s">
        <v>12</v>
      </c>
      <c r="P18" s="245"/>
      <c r="Q18" s="245"/>
      <c r="R18" s="245"/>
      <c r="S18" s="243">
        <v>20000</v>
      </c>
      <c r="T18" s="243"/>
      <c r="U18" s="243"/>
      <c r="V18" s="243"/>
      <c r="W18" s="243"/>
      <c r="X18" s="243"/>
      <c r="Y18" s="243"/>
      <c r="Z18" s="243"/>
      <c r="AA18" s="243"/>
      <c r="AB18" s="255" t="s">
        <v>100</v>
      </c>
      <c r="AC18" s="255"/>
      <c r="AD18" s="255"/>
      <c r="AE18" s="256"/>
      <c r="AF18" s="244" t="s">
        <v>13</v>
      </c>
      <c r="AG18" s="245"/>
      <c r="AH18" s="245"/>
      <c r="AI18" s="245"/>
      <c r="AJ18" s="243">
        <v>20000</v>
      </c>
      <c r="AK18" s="243"/>
      <c r="AL18" s="243"/>
      <c r="AM18" s="243"/>
      <c r="AN18" s="243"/>
      <c r="AO18" s="243"/>
      <c r="AP18" s="243"/>
      <c r="AQ18" s="243"/>
      <c r="AR18" s="243"/>
      <c r="AS18" s="255" t="s">
        <v>100</v>
      </c>
      <c r="AT18" s="255"/>
      <c r="AU18" s="255"/>
      <c r="AV18" s="256"/>
    </row>
    <row r="19" spans="2:48" ht="24.75" customHeight="1">
      <c r="B19" s="179"/>
      <c r="C19" s="180"/>
      <c r="D19" s="180"/>
      <c r="E19" s="180"/>
      <c r="F19" s="180"/>
      <c r="G19" s="262"/>
      <c r="H19" s="219" t="s">
        <v>113</v>
      </c>
      <c r="I19" s="220"/>
      <c r="J19" s="220"/>
      <c r="K19" s="220"/>
      <c r="L19" s="220"/>
      <c r="M19" s="220"/>
      <c r="N19" s="221"/>
      <c r="O19" s="222" t="s">
        <v>12</v>
      </c>
      <c r="P19" s="223"/>
      <c r="Q19" s="223"/>
      <c r="R19" s="223"/>
      <c r="S19" s="246">
        <v>6000</v>
      </c>
      <c r="T19" s="246"/>
      <c r="U19" s="246"/>
      <c r="V19" s="246"/>
      <c r="W19" s="246"/>
      <c r="X19" s="246"/>
      <c r="Y19" s="246"/>
      <c r="Z19" s="246"/>
      <c r="AA19" s="246"/>
      <c r="AB19" s="241" t="s">
        <v>100</v>
      </c>
      <c r="AC19" s="241"/>
      <c r="AD19" s="241"/>
      <c r="AE19" s="242"/>
      <c r="AF19" s="222" t="s">
        <v>13</v>
      </c>
      <c r="AG19" s="223"/>
      <c r="AH19" s="223"/>
      <c r="AI19" s="223"/>
      <c r="AJ19" s="246">
        <v>6000</v>
      </c>
      <c r="AK19" s="246"/>
      <c r="AL19" s="246"/>
      <c r="AM19" s="246"/>
      <c r="AN19" s="246"/>
      <c r="AO19" s="246"/>
      <c r="AP19" s="246"/>
      <c r="AQ19" s="246"/>
      <c r="AR19" s="246"/>
      <c r="AS19" s="241" t="s">
        <v>100</v>
      </c>
      <c r="AT19" s="241"/>
      <c r="AU19" s="241"/>
      <c r="AV19" s="242"/>
    </row>
    <row r="20" spans="2:48" ht="24.75" customHeight="1">
      <c r="B20" s="176" t="s">
        <v>10</v>
      </c>
      <c r="C20" s="224"/>
      <c r="D20" s="224"/>
      <c r="E20" s="224"/>
      <c r="F20" s="224"/>
      <c r="G20" s="251"/>
      <c r="H20" s="237" t="s">
        <v>5</v>
      </c>
      <c r="I20" s="238"/>
      <c r="J20" s="238"/>
      <c r="K20" s="238"/>
      <c r="L20" s="238"/>
      <c r="M20" s="238"/>
      <c r="N20" s="239"/>
      <c r="O20" s="168" t="s">
        <v>12</v>
      </c>
      <c r="P20" s="169"/>
      <c r="Q20" s="169"/>
      <c r="R20" s="169"/>
      <c r="S20" s="170">
        <v>7700</v>
      </c>
      <c r="T20" s="170"/>
      <c r="U20" s="170"/>
      <c r="V20" s="170"/>
      <c r="W20" s="170"/>
      <c r="X20" s="170"/>
      <c r="Y20" s="170"/>
      <c r="Z20" s="170"/>
      <c r="AA20" s="170"/>
      <c r="AB20" s="247" t="s">
        <v>98</v>
      </c>
      <c r="AC20" s="247"/>
      <c r="AD20" s="247"/>
      <c r="AE20" s="248"/>
      <c r="AF20" s="168" t="s">
        <v>13</v>
      </c>
      <c r="AG20" s="169"/>
      <c r="AH20" s="169"/>
      <c r="AI20" s="169"/>
      <c r="AJ20" s="170">
        <v>7900</v>
      </c>
      <c r="AK20" s="170"/>
      <c r="AL20" s="170"/>
      <c r="AM20" s="170"/>
      <c r="AN20" s="170"/>
      <c r="AO20" s="170"/>
      <c r="AP20" s="170"/>
      <c r="AQ20" s="170"/>
      <c r="AR20" s="170"/>
      <c r="AS20" s="247" t="s">
        <v>98</v>
      </c>
      <c r="AT20" s="247"/>
      <c r="AU20" s="247"/>
      <c r="AV20" s="248"/>
    </row>
    <row r="21" spans="2:48" ht="24.75" customHeight="1">
      <c r="B21" s="225"/>
      <c r="C21" s="226"/>
      <c r="D21" s="226"/>
      <c r="E21" s="226"/>
      <c r="F21" s="226"/>
      <c r="G21" s="252"/>
      <c r="H21" s="229" t="s">
        <v>112</v>
      </c>
      <c r="I21" s="230"/>
      <c r="J21" s="230"/>
      <c r="K21" s="230"/>
      <c r="L21" s="230"/>
      <c r="M21" s="230"/>
      <c r="N21" s="231"/>
      <c r="O21" s="232" t="s">
        <v>12</v>
      </c>
      <c r="P21" s="233"/>
      <c r="Q21" s="233"/>
      <c r="R21" s="233"/>
      <c r="S21" s="250">
        <v>20000</v>
      </c>
      <c r="T21" s="250"/>
      <c r="U21" s="250"/>
      <c r="V21" s="250"/>
      <c r="W21" s="250"/>
      <c r="X21" s="250"/>
      <c r="Y21" s="250"/>
      <c r="Z21" s="250"/>
      <c r="AA21" s="250"/>
      <c r="AB21" s="235" t="s">
        <v>100</v>
      </c>
      <c r="AC21" s="235"/>
      <c r="AD21" s="235"/>
      <c r="AE21" s="236"/>
      <c r="AF21" s="232" t="s">
        <v>13</v>
      </c>
      <c r="AG21" s="233"/>
      <c r="AH21" s="233"/>
      <c r="AI21" s="233"/>
      <c r="AJ21" s="250">
        <v>20000</v>
      </c>
      <c r="AK21" s="250"/>
      <c r="AL21" s="250"/>
      <c r="AM21" s="250"/>
      <c r="AN21" s="250"/>
      <c r="AO21" s="250"/>
      <c r="AP21" s="250"/>
      <c r="AQ21" s="250"/>
      <c r="AR21" s="250"/>
      <c r="AS21" s="235" t="s">
        <v>100</v>
      </c>
      <c r="AT21" s="235"/>
      <c r="AU21" s="235"/>
      <c r="AV21" s="236"/>
    </row>
    <row r="22" spans="2:48" ht="24.75" customHeight="1">
      <c r="B22" s="225"/>
      <c r="C22" s="226"/>
      <c r="D22" s="226"/>
      <c r="E22" s="226"/>
      <c r="F22" s="226"/>
      <c r="G22" s="252"/>
      <c r="H22" s="219" t="s">
        <v>113</v>
      </c>
      <c r="I22" s="220"/>
      <c r="J22" s="220"/>
      <c r="K22" s="220"/>
      <c r="L22" s="220"/>
      <c r="M22" s="220"/>
      <c r="N22" s="221"/>
      <c r="O22" s="222" t="s">
        <v>12</v>
      </c>
      <c r="P22" s="223"/>
      <c r="Q22" s="223"/>
      <c r="R22" s="223"/>
      <c r="S22" s="246">
        <v>20000</v>
      </c>
      <c r="T22" s="246"/>
      <c r="U22" s="246"/>
      <c r="V22" s="246"/>
      <c r="W22" s="246"/>
      <c r="X22" s="246"/>
      <c r="Y22" s="246"/>
      <c r="Z22" s="246"/>
      <c r="AA22" s="246"/>
      <c r="AB22" s="241" t="s">
        <v>100</v>
      </c>
      <c r="AC22" s="241"/>
      <c r="AD22" s="241"/>
      <c r="AE22" s="242"/>
      <c r="AF22" s="222" t="s">
        <v>13</v>
      </c>
      <c r="AG22" s="223"/>
      <c r="AH22" s="223"/>
      <c r="AI22" s="223"/>
      <c r="AJ22" s="246">
        <v>20000</v>
      </c>
      <c r="AK22" s="246"/>
      <c r="AL22" s="246"/>
      <c r="AM22" s="246"/>
      <c r="AN22" s="246"/>
      <c r="AO22" s="246"/>
      <c r="AP22" s="246"/>
      <c r="AQ22" s="246"/>
      <c r="AR22" s="246"/>
      <c r="AS22" s="241" t="s">
        <v>100</v>
      </c>
      <c r="AT22" s="241"/>
      <c r="AU22" s="241"/>
      <c r="AV22" s="242"/>
    </row>
    <row r="23" spans="2:48" ht="24.75" customHeight="1">
      <c r="B23" s="176" t="s">
        <v>11</v>
      </c>
      <c r="C23" s="224"/>
      <c r="D23" s="224"/>
      <c r="E23" s="224"/>
      <c r="F23" s="224"/>
      <c r="G23" s="224"/>
      <c r="H23" s="237" t="s">
        <v>5</v>
      </c>
      <c r="I23" s="238"/>
      <c r="J23" s="238"/>
      <c r="K23" s="238"/>
      <c r="L23" s="238"/>
      <c r="M23" s="238"/>
      <c r="N23" s="239"/>
      <c r="O23" s="168" t="s">
        <v>12</v>
      </c>
      <c r="P23" s="169"/>
      <c r="Q23" s="169"/>
      <c r="R23" s="169"/>
      <c r="S23" s="249"/>
      <c r="T23" s="249"/>
      <c r="U23" s="249"/>
      <c r="V23" s="249"/>
      <c r="W23" s="249"/>
      <c r="X23" s="249"/>
      <c r="Y23" s="249"/>
      <c r="Z23" s="249"/>
      <c r="AA23" s="249"/>
      <c r="AB23" s="247" t="s">
        <v>98</v>
      </c>
      <c r="AC23" s="247"/>
      <c r="AD23" s="247"/>
      <c r="AE23" s="248"/>
      <c r="AF23" s="168" t="s">
        <v>13</v>
      </c>
      <c r="AG23" s="169"/>
      <c r="AH23" s="169"/>
      <c r="AI23" s="169"/>
      <c r="AJ23" s="249"/>
      <c r="AK23" s="249"/>
      <c r="AL23" s="249"/>
      <c r="AM23" s="249"/>
      <c r="AN23" s="249"/>
      <c r="AO23" s="249"/>
      <c r="AP23" s="249"/>
      <c r="AQ23" s="249"/>
      <c r="AR23" s="249"/>
      <c r="AS23" s="247" t="s">
        <v>98</v>
      </c>
      <c r="AT23" s="247"/>
      <c r="AU23" s="247"/>
      <c r="AV23" s="248"/>
    </row>
    <row r="24" spans="2:48" ht="24.75" customHeight="1">
      <c r="B24" s="225"/>
      <c r="C24" s="226"/>
      <c r="D24" s="226"/>
      <c r="E24" s="226"/>
      <c r="F24" s="226"/>
      <c r="G24" s="226"/>
      <c r="H24" s="229" t="s">
        <v>112</v>
      </c>
      <c r="I24" s="230"/>
      <c r="J24" s="230"/>
      <c r="K24" s="230"/>
      <c r="L24" s="230"/>
      <c r="M24" s="230"/>
      <c r="N24" s="231"/>
      <c r="O24" s="232" t="s">
        <v>12</v>
      </c>
      <c r="P24" s="233"/>
      <c r="Q24" s="233"/>
      <c r="R24" s="233"/>
      <c r="S24" s="234"/>
      <c r="T24" s="234"/>
      <c r="U24" s="234"/>
      <c r="V24" s="234"/>
      <c r="W24" s="234"/>
      <c r="X24" s="234"/>
      <c r="Y24" s="234"/>
      <c r="Z24" s="234"/>
      <c r="AA24" s="234"/>
      <c r="AB24" s="235" t="s">
        <v>100</v>
      </c>
      <c r="AC24" s="235"/>
      <c r="AD24" s="235"/>
      <c r="AE24" s="236"/>
      <c r="AF24" s="232" t="s">
        <v>13</v>
      </c>
      <c r="AG24" s="233"/>
      <c r="AH24" s="233"/>
      <c r="AI24" s="233"/>
      <c r="AJ24" s="234"/>
      <c r="AK24" s="234"/>
      <c r="AL24" s="234"/>
      <c r="AM24" s="234"/>
      <c r="AN24" s="234"/>
      <c r="AO24" s="234"/>
      <c r="AP24" s="234"/>
      <c r="AQ24" s="234"/>
      <c r="AR24" s="234"/>
      <c r="AS24" s="235" t="s">
        <v>100</v>
      </c>
      <c r="AT24" s="235"/>
      <c r="AU24" s="235"/>
      <c r="AV24" s="236"/>
    </row>
    <row r="25" spans="2:48" ht="24.75" customHeight="1">
      <c r="B25" s="227"/>
      <c r="C25" s="228"/>
      <c r="D25" s="228"/>
      <c r="E25" s="228"/>
      <c r="F25" s="228"/>
      <c r="G25" s="228"/>
      <c r="H25" s="219" t="s">
        <v>113</v>
      </c>
      <c r="I25" s="220"/>
      <c r="J25" s="220"/>
      <c r="K25" s="220"/>
      <c r="L25" s="220"/>
      <c r="M25" s="220"/>
      <c r="N25" s="221"/>
      <c r="O25" s="222" t="s">
        <v>12</v>
      </c>
      <c r="P25" s="223"/>
      <c r="Q25" s="223"/>
      <c r="R25" s="223"/>
      <c r="S25" s="240"/>
      <c r="T25" s="240"/>
      <c r="U25" s="240"/>
      <c r="V25" s="240"/>
      <c r="W25" s="240"/>
      <c r="X25" s="240"/>
      <c r="Y25" s="240"/>
      <c r="Z25" s="240"/>
      <c r="AA25" s="240"/>
      <c r="AB25" s="241" t="s">
        <v>100</v>
      </c>
      <c r="AC25" s="241"/>
      <c r="AD25" s="241"/>
      <c r="AE25" s="242"/>
      <c r="AF25" s="222" t="s">
        <v>13</v>
      </c>
      <c r="AG25" s="223"/>
      <c r="AH25" s="223"/>
      <c r="AI25" s="223"/>
      <c r="AJ25" s="240"/>
      <c r="AK25" s="240"/>
      <c r="AL25" s="240"/>
      <c r="AM25" s="240"/>
      <c r="AN25" s="240"/>
      <c r="AO25" s="240"/>
      <c r="AP25" s="240"/>
      <c r="AQ25" s="240"/>
      <c r="AR25" s="240"/>
      <c r="AS25" s="241" t="s">
        <v>100</v>
      </c>
      <c r="AT25" s="241"/>
      <c r="AU25" s="241"/>
      <c r="AV25" s="242"/>
    </row>
    <row r="26" spans="2:48" ht="24.75" customHeight="1">
      <c r="B26" s="210" t="s">
        <v>7</v>
      </c>
      <c r="C26" s="211"/>
      <c r="D26" s="211"/>
      <c r="E26" s="211"/>
      <c r="F26" s="211"/>
      <c r="G26" s="211"/>
      <c r="H26" s="211"/>
      <c r="I26" s="211"/>
      <c r="J26" s="211"/>
      <c r="K26" s="211"/>
      <c r="L26" s="211"/>
      <c r="M26" s="211"/>
      <c r="N26" s="212"/>
      <c r="O26" s="216" t="s">
        <v>12</v>
      </c>
      <c r="P26" s="217"/>
      <c r="Q26" s="217"/>
      <c r="R26" s="217"/>
      <c r="S26" s="218"/>
      <c r="T26" s="218"/>
      <c r="U26" s="218"/>
      <c r="V26" s="218"/>
      <c r="W26" s="218"/>
      <c r="X26" s="218"/>
      <c r="Y26" s="218"/>
      <c r="Z26" s="218"/>
      <c r="AA26" s="218"/>
      <c r="AB26" s="214" t="s">
        <v>98</v>
      </c>
      <c r="AC26" s="214"/>
      <c r="AD26" s="214"/>
      <c r="AE26" s="215"/>
      <c r="AF26" s="216" t="s">
        <v>13</v>
      </c>
      <c r="AG26" s="217"/>
      <c r="AH26" s="217"/>
      <c r="AI26" s="217"/>
      <c r="AJ26" s="218"/>
      <c r="AK26" s="218"/>
      <c r="AL26" s="218"/>
      <c r="AM26" s="218"/>
      <c r="AN26" s="218"/>
      <c r="AO26" s="218"/>
      <c r="AP26" s="218"/>
      <c r="AQ26" s="218"/>
      <c r="AR26" s="218"/>
      <c r="AS26" s="214" t="s">
        <v>98</v>
      </c>
      <c r="AT26" s="214"/>
      <c r="AU26" s="214"/>
      <c r="AV26" s="215"/>
    </row>
    <row r="27" spans="2:48" ht="24.75" customHeight="1">
      <c r="B27" s="210" t="s">
        <v>14</v>
      </c>
      <c r="C27" s="211"/>
      <c r="D27" s="211"/>
      <c r="E27" s="211"/>
      <c r="F27" s="211"/>
      <c r="G27" s="211"/>
      <c r="H27" s="211"/>
      <c r="I27" s="211"/>
      <c r="J27" s="211"/>
      <c r="K27" s="211"/>
      <c r="L27" s="211"/>
      <c r="M27" s="211"/>
      <c r="N27" s="212"/>
      <c r="O27" s="216" t="s">
        <v>12</v>
      </c>
      <c r="P27" s="217"/>
      <c r="Q27" s="217"/>
      <c r="R27" s="217"/>
      <c r="S27" s="218"/>
      <c r="T27" s="218"/>
      <c r="U27" s="218"/>
      <c r="V27" s="218"/>
      <c r="W27" s="218"/>
      <c r="X27" s="218"/>
      <c r="Y27" s="218"/>
      <c r="Z27" s="218"/>
      <c r="AA27" s="218"/>
      <c r="AB27" s="214" t="s">
        <v>101</v>
      </c>
      <c r="AC27" s="214"/>
      <c r="AD27" s="214"/>
      <c r="AE27" s="215"/>
      <c r="AF27" s="216" t="s">
        <v>13</v>
      </c>
      <c r="AG27" s="217"/>
      <c r="AH27" s="217"/>
      <c r="AI27" s="217"/>
      <c r="AJ27" s="218"/>
      <c r="AK27" s="218"/>
      <c r="AL27" s="218"/>
      <c r="AM27" s="218"/>
      <c r="AN27" s="218"/>
      <c r="AO27" s="218"/>
      <c r="AP27" s="218"/>
      <c r="AQ27" s="218"/>
      <c r="AR27" s="218"/>
      <c r="AS27" s="214" t="s">
        <v>102</v>
      </c>
      <c r="AT27" s="214"/>
      <c r="AU27" s="214"/>
      <c r="AV27" s="215"/>
    </row>
    <row r="28" spans="2:48" ht="24.75" customHeight="1">
      <c r="B28" s="210" t="s">
        <v>15</v>
      </c>
      <c r="C28" s="211"/>
      <c r="D28" s="211"/>
      <c r="E28" s="211"/>
      <c r="F28" s="211"/>
      <c r="G28" s="211"/>
      <c r="H28" s="211"/>
      <c r="I28" s="211"/>
      <c r="J28" s="211"/>
      <c r="K28" s="211"/>
      <c r="L28" s="211"/>
      <c r="M28" s="211"/>
      <c r="N28" s="212"/>
      <c r="O28" s="216" t="s">
        <v>12</v>
      </c>
      <c r="P28" s="217"/>
      <c r="Q28" s="217"/>
      <c r="R28" s="217"/>
      <c r="S28" s="213">
        <v>11000</v>
      </c>
      <c r="T28" s="213"/>
      <c r="U28" s="213"/>
      <c r="V28" s="213"/>
      <c r="W28" s="213"/>
      <c r="X28" s="213"/>
      <c r="Y28" s="213"/>
      <c r="Z28" s="213"/>
      <c r="AA28" s="213"/>
      <c r="AB28" s="214" t="s">
        <v>103</v>
      </c>
      <c r="AC28" s="214"/>
      <c r="AD28" s="214"/>
      <c r="AE28" s="215"/>
      <c r="AF28" s="216" t="s">
        <v>13</v>
      </c>
      <c r="AG28" s="217"/>
      <c r="AH28" s="217"/>
      <c r="AI28" s="217"/>
      <c r="AJ28" s="213">
        <v>12000</v>
      </c>
      <c r="AK28" s="213"/>
      <c r="AL28" s="213"/>
      <c r="AM28" s="213"/>
      <c r="AN28" s="213"/>
      <c r="AO28" s="213"/>
      <c r="AP28" s="213"/>
      <c r="AQ28" s="213"/>
      <c r="AR28" s="213"/>
      <c r="AS28" s="214" t="s">
        <v>103</v>
      </c>
      <c r="AT28" s="214"/>
      <c r="AU28" s="214"/>
      <c r="AV28" s="215"/>
    </row>
    <row r="29" spans="2:48" ht="24.75" customHeight="1">
      <c r="B29" s="199" t="s">
        <v>18</v>
      </c>
      <c r="C29" s="200"/>
      <c r="D29" s="200"/>
      <c r="E29" s="200"/>
      <c r="F29" s="200"/>
      <c r="G29" s="200"/>
      <c r="H29" s="200"/>
      <c r="I29" s="200"/>
      <c r="J29" s="200"/>
      <c r="K29" s="200"/>
      <c r="L29" s="200"/>
      <c r="M29" s="200"/>
      <c r="N29" s="201"/>
      <c r="O29" s="168" t="s">
        <v>12</v>
      </c>
      <c r="P29" s="169"/>
      <c r="Q29" s="169"/>
      <c r="R29" s="169"/>
      <c r="S29" s="170">
        <v>1000</v>
      </c>
      <c r="T29" s="170"/>
      <c r="U29" s="170"/>
      <c r="V29" s="170"/>
      <c r="W29" s="170"/>
      <c r="X29" s="170"/>
      <c r="Y29" s="170"/>
      <c r="Z29" s="170"/>
      <c r="AA29" s="170"/>
      <c r="AB29" s="166" t="s">
        <v>103</v>
      </c>
      <c r="AC29" s="166"/>
      <c r="AD29" s="166"/>
      <c r="AE29" s="167"/>
      <c r="AF29" s="168" t="s">
        <v>13</v>
      </c>
      <c r="AG29" s="169"/>
      <c r="AH29" s="169"/>
      <c r="AI29" s="169"/>
      <c r="AJ29" s="170">
        <v>1000</v>
      </c>
      <c r="AK29" s="170"/>
      <c r="AL29" s="170"/>
      <c r="AM29" s="170"/>
      <c r="AN29" s="170"/>
      <c r="AO29" s="170"/>
      <c r="AP29" s="170"/>
      <c r="AQ29" s="170"/>
      <c r="AR29" s="170"/>
      <c r="AS29" s="166" t="s">
        <v>103</v>
      </c>
      <c r="AT29" s="166"/>
      <c r="AU29" s="166"/>
      <c r="AV29" s="167"/>
    </row>
    <row r="30" spans="2:48" ht="33.75" customHeight="1">
      <c r="B30" s="199" t="s">
        <v>16</v>
      </c>
      <c r="C30" s="200"/>
      <c r="D30" s="200"/>
      <c r="E30" s="200"/>
      <c r="F30" s="200"/>
      <c r="G30" s="200"/>
      <c r="H30" s="200"/>
      <c r="I30" s="200"/>
      <c r="J30" s="200"/>
      <c r="K30" s="200"/>
      <c r="L30" s="200"/>
      <c r="M30" s="200"/>
      <c r="N30" s="201"/>
      <c r="O30" s="207" t="s">
        <v>40</v>
      </c>
      <c r="P30" s="208"/>
      <c r="Q30" s="208"/>
      <c r="R30" s="208"/>
      <c r="S30" s="208"/>
      <c r="T30" s="208"/>
      <c r="U30" s="208"/>
      <c r="V30" s="208"/>
      <c r="W30" s="208"/>
      <c r="X30" s="208"/>
      <c r="Y30" s="208"/>
      <c r="Z30" s="208"/>
      <c r="AA30" s="208"/>
      <c r="AB30" s="208"/>
      <c r="AC30" s="208"/>
      <c r="AD30" s="208"/>
      <c r="AE30" s="208"/>
      <c r="AF30" s="208"/>
      <c r="AG30" s="208"/>
      <c r="AH30" s="208"/>
      <c r="AI30" s="208"/>
      <c r="AJ30" s="208"/>
      <c r="AK30" s="208"/>
      <c r="AL30" s="208"/>
      <c r="AM30" s="208"/>
      <c r="AN30" s="208"/>
      <c r="AO30" s="208"/>
      <c r="AP30" s="208"/>
      <c r="AQ30" s="208"/>
      <c r="AR30" s="208"/>
      <c r="AS30" s="208"/>
      <c r="AT30" s="208"/>
      <c r="AU30" s="208"/>
      <c r="AV30" s="209"/>
    </row>
    <row r="31" spans="2:48" ht="21.75" customHeight="1">
      <c r="B31" s="210" t="s">
        <v>8</v>
      </c>
      <c r="C31" s="211"/>
      <c r="D31" s="211"/>
      <c r="E31" s="211"/>
      <c r="F31" s="211"/>
      <c r="G31" s="211"/>
      <c r="H31" s="211"/>
      <c r="I31" s="211"/>
      <c r="J31" s="211"/>
      <c r="K31" s="211"/>
      <c r="L31" s="211"/>
      <c r="M31" s="211"/>
      <c r="N31" s="212"/>
      <c r="O31" s="207" t="s">
        <v>21</v>
      </c>
      <c r="P31" s="208"/>
      <c r="Q31" s="208"/>
      <c r="R31" s="208"/>
      <c r="S31" s="208"/>
      <c r="T31" s="208"/>
      <c r="U31" s="208"/>
      <c r="V31" s="208"/>
      <c r="W31" s="208"/>
      <c r="X31" s="208"/>
      <c r="Y31" s="208"/>
      <c r="Z31" s="208"/>
      <c r="AA31" s="208"/>
      <c r="AB31" s="208"/>
      <c r="AC31" s="208"/>
      <c r="AD31" s="208"/>
      <c r="AE31" s="208"/>
      <c r="AF31" s="208"/>
      <c r="AG31" s="208"/>
      <c r="AH31" s="208"/>
      <c r="AI31" s="208"/>
      <c r="AJ31" s="208"/>
      <c r="AK31" s="208"/>
      <c r="AL31" s="208"/>
      <c r="AM31" s="208"/>
      <c r="AN31" s="208"/>
      <c r="AO31" s="208"/>
      <c r="AP31" s="208"/>
      <c r="AQ31" s="208"/>
      <c r="AR31" s="208"/>
      <c r="AS31" s="208"/>
      <c r="AT31" s="208"/>
      <c r="AU31" s="208"/>
      <c r="AV31" s="209"/>
    </row>
    <row r="32" spans="2:48" ht="18.600000000000001" customHeight="1">
      <c r="B32" s="176" t="s">
        <v>2</v>
      </c>
      <c r="C32" s="202"/>
      <c r="D32" s="202"/>
      <c r="E32" s="202"/>
      <c r="F32" s="202"/>
      <c r="G32" s="202"/>
      <c r="H32" s="202"/>
      <c r="I32" s="202"/>
      <c r="J32" s="202"/>
      <c r="K32" s="202"/>
      <c r="L32" s="202"/>
      <c r="M32" s="202"/>
      <c r="N32" s="203"/>
      <c r="O32" s="182" t="s">
        <v>27</v>
      </c>
      <c r="P32" s="183"/>
      <c r="Q32" s="183"/>
      <c r="R32" s="183"/>
      <c r="S32" s="183"/>
      <c r="T32" s="183"/>
      <c r="U32" s="183"/>
      <c r="V32" s="184"/>
      <c r="W32" s="10" t="s">
        <v>22</v>
      </c>
      <c r="X32" s="4"/>
      <c r="Y32" s="4"/>
      <c r="Z32" s="4"/>
      <c r="AA32" s="4"/>
      <c r="AB32" s="4"/>
      <c r="AC32" s="4"/>
      <c r="AD32" s="4"/>
      <c r="AE32" s="6"/>
      <c r="AF32" s="185" t="s">
        <v>28</v>
      </c>
      <c r="AG32" s="183"/>
      <c r="AH32" s="183"/>
      <c r="AI32" s="183"/>
      <c r="AJ32" s="183"/>
      <c r="AK32" s="183"/>
      <c r="AL32" s="183"/>
      <c r="AM32" s="184"/>
      <c r="AN32" s="10" t="s">
        <v>104</v>
      </c>
      <c r="AO32" s="4"/>
      <c r="AP32" s="4"/>
      <c r="AQ32" s="4"/>
      <c r="AR32" s="4"/>
      <c r="AS32" s="4"/>
      <c r="AT32" s="4"/>
      <c r="AU32" s="4"/>
      <c r="AV32" s="5"/>
    </row>
    <row r="33" spans="2:48" ht="18.600000000000001" customHeight="1">
      <c r="B33" s="204"/>
      <c r="C33" s="205"/>
      <c r="D33" s="205"/>
      <c r="E33" s="205"/>
      <c r="F33" s="205"/>
      <c r="G33" s="205"/>
      <c r="H33" s="205"/>
      <c r="I33" s="205"/>
      <c r="J33" s="205"/>
      <c r="K33" s="205"/>
      <c r="L33" s="205"/>
      <c r="M33" s="205"/>
      <c r="N33" s="206"/>
      <c r="O33" s="186" t="s">
        <v>0</v>
      </c>
      <c r="P33" s="187"/>
      <c r="Q33" s="187"/>
      <c r="R33" s="187"/>
      <c r="S33" s="187"/>
      <c r="T33" s="187"/>
      <c r="U33" s="187"/>
      <c r="V33" s="188"/>
      <c r="W33" s="189" t="s">
        <v>105</v>
      </c>
      <c r="X33" s="190"/>
      <c r="Y33" s="190"/>
      <c r="Z33" s="190"/>
      <c r="AA33" s="190"/>
      <c r="AB33" s="190"/>
      <c r="AC33" s="190"/>
      <c r="AD33" s="190"/>
      <c r="AE33" s="190"/>
      <c r="AF33" s="190"/>
      <c r="AG33" s="190"/>
      <c r="AH33" s="190"/>
      <c r="AI33" s="190"/>
      <c r="AJ33" s="190"/>
      <c r="AK33" s="190"/>
      <c r="AL33" s="190"/>
      <c r="AM33" s="190"/>
      <c r="AN33" s="190"/>
      <c r="AO33" s="190"/>
      <c r="AP33" s="190"/>
      <c r="AQ33" s="190"/>
      <c r="AR33" s="190"/>
      <c r="AS33" s="190"/>
      <c r="AT33" s="190"/>
      <c r="AU33" s="190"/>
      <c r="AV33" s="191"/>
    </row>
    <row r="34" spans="2:48" ht="18.600000000000001" customHeight="1">
      <c r="B34" s="176" t="s">
        <v>3</v>
      </c>
      <c r="C34" s="177"/>
      <c r="D34" s="177"/>
      <c r="E34" s="177"/>
      <c r="F34" s="177"/>
      <c r="G34" s="177"/>
      <c r="H34" s="177"/>
      <c r="I34" s="177"/>
      <c r="J34" s="177"/>
      <c r="K34" s="177"/>
      <c r="L34" s="177"/>
      <c r="M34" s="177"/>
      <c r="N34" s="178"/>
      <c r="O34" s="182" t="s">
        <v>27</v>
      </c>
      <c r="P34" s="183"/>
      <c r="Q34" s="183"/>
      <c r="R34" s="183"/>
      <c r="S34" s="183"/>
      <c r="T34" s="183"/>
      <c r="U34" s="183"/>
      <c r="V34" s="184"/>
      <c r="W34" s="10" t="s">
        <v>41</v>
      </c>
      <c r="X34" s="4"/>
      <c r="Y34" s="4"/>
      <c r="Z34" s="4"/>
      <c r="AA34" s="4"/>
      <c r="AB34" s="4"/>
      <c r="AC34" s="4"/>
      <c r="AD34" s="4"/>
      <c r="AE34" s="4"/>
      <c r="AF34" s="185" t="s">
        <v>28</v>
      </c>
      <c r="AG34" s="183"/>
      <c r="AH34" s="183"/>
      <c r="AI34" s="183"/>
      <c r="AJ34" s="183"/>
      <c r="AK34" s="183"/>
      <c r="AL34" s="183"/>
      <c r="AM34" s="184"/>
      <c r="AN34" s="10" t="s">
        <v>106</v>
      </c>
      <c r="AO34" s="4"/>
      <c r="AP34" s="4"/>
      <c r="AQ34" s="4"/>
      <c r="AR34" s="4"/>
      <c r="AS34" s="4"/>
      <c r="AT34" s="4"/>
      <c r="AU34" s="4"/>
      <c r="AV34" s="5"/>
    </row>
    <row r="35" spans="2:48" ht="18.600000000000001" customHeight="1">
      <c r="B35" s="179"/>
      <c r="C35" s="180"/>
      <c r="D35" s="180"/>
      <c r="E35" s="180"/>
      <c r="F35" s="180"/>
      <c r="G35" s="180"/>
      <c r="H35" s="180"/>
      <c r="I35" s="180"/>
      <c r="J35" s="180"/>
      <c r="K35" s="180"/>
      <c r="L35" s="180"/>
      <c r="M35" s="180"/>
      <c r="N35" s="181"/>
      <c r="O35" s="186" t="s">
        <v>0</v>
      </c>
      <c r="P35" s="187"/>
      <c r="Q35" s="187"/>
      <c r="R35" s="187"/>
      <c r="S35" s="187"/>
      <c r="T35" s="187"/>
      <c r="U35" s="187"/>
      <c r="V35" s="188"/>
      <c r="W35" s="189" t="s">
        <v>105</v>
      </c>
      <c r="X35" s="190"/>
      <c r="Y35" s="190"/>
      <c r="Z35" s="190"/>
      <c r="AA35" s="190"/>
      <c r="AB35" s="190"/>
      <c r="AC35" s="190"/>
      <c r="AD35" s="190"/>
      <c r="AE35" s="190"/>
      <c r="AF35" s="190"/>
      <c r="AG35" s="190"/>
      <c r="AH35" s="190"/>
      <c r="AI35" s="190"/>
      <c r="AJ35" s="190"/>
      <c r="AK35" s="190"/>
      <c r="AL35" s="190"/>
      <c r="AM35" s="190"/>
      <c r="AN35" s="190"/>
      <c r="AO35" s="190"/>
      <c r="AP35" s="190"/>
      <c r="AQ35" s="190"/>
      <c r="AR35" s="190"/>
      <c r="AS35" s="190"/>
      <c r="AT35" s="190"/>
      <c r="AU35" s="190"/>
      <c r="AV35" s="191"/>
    </row>
    <row r="36" spans="2:48" ht="18.600000000000001" customHeight="1">
      <c r="B36" s="192" t="s">
        <v>1</v>
      </c>
      <c r="C36" s="177"/>
      <c r="D36" s="177"/>
      <c r="E36" s="177"/>
      <c r="F36" s="177"/>
      <c r="G36" s="177"/>
      <c r="H36" s="177"/>
      <c r="I36" s="177"/>
      <c r="J36" s="177"/>
      <c r="K36" s="177"/>
      <c r="L36" s="177"/>
      <c r="M36" s="177"/>
      <c r="N36" s="178"/>
      <c r="O36" s="196" t="s">
        <v>42</v>
      </c>
      <c r="P36" s="197"/>
      <c r="Q36" s="197"/>
      <c r="R36" s="197"/>
      <c r="S36" s="197"/>
      <c r="T36" s="197"/>
      <c r="U36" s="197"/>
      <c r="V36" s="197"/>
      <c r="W36" s="197"/>
      <c r="X36" s="197"/>
      <c r="Y36" s="197"/>
      <c r="Z36" s="197"/>
      <c r="AA36" s="197"/>
      <c r="AB36" s="197"/>
      <c r="AC36" s="197"/>
      <c r="AD36" s="197"/>
      <c r="AE36" s="197"/>
      <c r="AF36" s="197"/>
      <c r="AG36" s="197"/>
      <c r="AH36" s="197"/>
      <c r="AI36" s="197"/>
      <c r="AJ36" s="197"/>
      <c r="AK36" s="197"/>
      <c r="AL36" s="197"/>
      <c r="AM36" s="197"/>
      <c r="AN36" s="197"/>
      <c r="AO36" s="197"/>
      <c r="AP36" s="197"/>
      <c r="AQ36" s="197"/>
      <c r="AR36" s="197"/>
      <c r="AS36" s="197"/>
      <c r="AT36" s="197"/>
      <c r="AU36" s="197"/>
      <c r="AV36" s="198"/>
    </row>
    <row r="37" spans="2:48" ht="18.600000000000001" customHeight="1">
      <c r="B37" s="193"/>
      <c r="C37" s="194"/>
      <c r="D37" s="194"/>
      <c r="E37" s="194"/>
      <c r="F37" s="194"/>
      <c r="G37" s="194"/>
      <c r="H37" s="194"/>
      <c r="I37" s="194"/>
      <c r="J37" s="194"/>
      <c r="K37" s="194"/>
      <c r="L37" s="194"/>
      <c r="M37" s="194"/>
      <c r="N37" s="195"/>
      <c r="O37" s="160"/>
      <c r="P37" s="161"/>
      <c r="Q37" s="161"/>
      <c r="R37" s="161"/>
      <c r="S37" s="161"/>
      <c r="T37" s="161"/>
      <c r="U37" s="161"/>
      <c r="V37" s="161"/>
      <c r="W37" s="161"/>
      <c r="X37" s="161"/>
      <c r="Y37" s="161"/>
      <c r="Z37" s="161"/>
      <c r="AA37" s="161"/>
      <c r="AB37" s="161"/>
      <c r="AC37" s="161"/>
      <c r="AD37" s="161"/>
      <c r="AE37" s="161"/>
      <c r="AF37" s="161"/>
      <c r="AG37" s="161"/>
      <c r="AH37" s="161"/>
      <c r="AI37" s="161"/>
      <c r="AJ37" s="161"/>
      <c r="AK37" s="161"/>
      <c r="AL37" s="161"/>
      <c r="AM37" s="161"/>
      <c r="AN37" s="161"/>
      <c r="AO37" s="161"/>
      <c r="AP37" s="161"/>
      <c r="AQ37" s="161"/>
      <c r="AR37" s="161"/>
      <c r="AS37" s="161"/>
      <c r="AT37" s="161"/>
      <c r="AU37" s="161"/>
      <c r="AV37" s="162"/>
    </row>
    <row r="38" spans="2:48" ht="18.600000000000001" customHeight="1">
      <c r="B38" s="193"/>
      <c r="C38" s="194"/>
      <c r="D38" s="194"/>
      <c r="E38" s="194"/>
      <c r="F38" s="194"/>
      <c r="G38" s="194"/>
      <c r="H38" s="194"/>
      <c r="I38" s="194"/>
      <c r="J38" s="194"/>
      <c r="K38" s="194"/>
      <c r="L38" s="194"/>
      <c r="M38" s="194"/>
      <c r="N38" s="195"/>
      <c r="O38" s="163"/>
      <c r="P38" s="164"/>
      <c r="Q38" s="164"/>
      <c r="R38" s="164"/>
      <c r="S38" s="164"/>
      <c r="T38" s="164"/>
      <c r="U38" s="164"/>
      <c r="V38" s="164"/>
      <c r="W38" s="164"/>
      <c r="X38" s="164"/>
      <c r="Y38" s="164"/>
      <c r="Z38" s="164"/>
      <c r="AA38" s="164"/>
      <c r="AB38" s="164"/>
      <c r="AC38" s="164"/>
      <c r="AD38" s="164"/>
      <c r="AE38" s="164"/>
      <c r="AF38" s="164"/>
      <c r="AG38" s="164"/>
      <c r="AH38" s="164"/>
      <c r="AI38" s="164"/>
      <c r="AJ38" s="164"/>
      <c r="AK38" s="164"/>
      <c r="AL38" s="164"/>
      <c r="AM38" s="164"/>
      <c r="AN38" s="164"/>
      <c r="AO38" s="164"/>
      <c r="AP38" s="164"/>
      <c r="AQ38" s="164"/>
      <c r="AR38" s="164"/>
      <c r="AS38" s="164"/>
      <c r="AT38" s="164"/>
      <c r="AU38" s="164"/>
      <c r="AV38" s="165"/>
    </row>
    <row r="39" spans="2:48" ht="18.600000000000001" customHeight="1">
      <c r="B39" s="193"/>
      <c r="C39" s="194"/>
      <c r="D39" s="194"/>
      <c r="E39" s="194"/>
      <c r="F39" s="194"/>
      <c r="G39" s="194"/>
      <c r="H39" s="194"/>
      <c r="I39" s="194"/>
      <c r="J39" s="194"/>
      <c r="K39" s="194"/>
      <c r="L39" s="194"/>
      <c r="M39" s="194"/>
      <c r="N39" s="195"/>
      <c r="O39" s="163"/>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5"/>
    </row>
    <row r="40" spans="2:48" ht="18.600000000000001" customHeight="1">
      <c r="B40" s="193"/>
      <c r="C40" s="194"/>
      <c r="D40" s="194"/>
      <c r="E40" s="194"/>
      <c r="F40" s="194"/>
      <c r="G40" s="194"/>
      <c r="H40" s="194"/>
      <c r="I40" s="194"/>
      <c r="J40" s="194"/>
      <c r="K40" s="194"/>
      <c r="L40" s="194"/>
      <c r="M40" s="194"/>
      <c r="N40" s="195"/>
      <c r="O40" s="171"/>
      <c r="P40" s="172"/>
      <c r="Q40" s="172"/>
      <c r="R40" s="172"/>
      <c r="S40" s="172"/>
      <c r="T40" s="172"/>
      <c r="U40" s="172"/>
      <c r="V40" s="172"/>
      <c r="W40" s="172"/>
      <c r="X40" s="172"/>
      <c r="Y40" s="172"/>
      <c r="Z40" s="172"/>
      <c r="AA40" s="172"/>
      <c r="AB40" s="172"/>
      <c r="AC40" s="172"/>
      <c r="AD40" s="172"/>
      <c r="AE40" s="172"/>
      <c r="AF40" s="172"/>
      <c r="AG40" s="172"/>
      <c r="AH40" s="172"/>
      <c r="AI40" s="172"/>
      <c r="AJ40" s="172"/>
      <c r="AK40" s="172"/>
      <c r="AL40" s="172"/>
      <c r="AM40" s="172"/>
      <c r="AN40" s="172"/>
      <c r="AO40" s="172"/>
      <c r="AP40" s="172"/>
      <c r="AQ40" s="172"/>
      <c r="AR40" s="172"/>
      <c r="AS40" s="172"/>
      <c r="AT40" s="172"/>
      <c r="AU40" s="172"/>
      <c r="AV40" s="173"/>
    </row>
    <row r="41" spans="2:48" ht="18.600000000000001" customHeight="1">
      <c r="B41" s="174" t="s">
        <v>20</v>
      </c>
      <c r="C41" s="174"/>
      <c r="D41" s="174"/>
      <c r="E41" s="174"/>
      <c r="F41" s="174"/>
      <c r="G41" s="174"/>
      <c r="H41" s="174"/>
      <c r="I41" s="174"/>
      <c r="J41" s="174"/>
      <c r="K41" s="174"/>
      <c r="L41" s="174"/>
      <c r="M41" s="174"/>
      <c r="N41" s="174"/>
      <c r="O41" s="174"/>
      <c r="P41" s="174"/>
      <c r="Q41" s="174"/>
      <c r="R41" s="174"/>
      <c r="S41" s="174"/>
      <c r="T41" s="174"/>
      <c r="U41" s="174"/>
      <c r="V41" s="174"/>
      <c r="W41" s="174"/>
      <c r="X41" s="174"/>
      <c r="Y41" s="174"/>
      <c r="Z41" s="174"/>
      <c r="AA41" s="174"/>
      <c r="AB41" s="174"/>
      <c r="AC41" s="174"/>
      <c r="AD41" s="174"/>
      <c r="AE41" s="174"/>
      <c r="AF41" s="174"/>
      <c r="AG41" s="174"/>
      <c r="AH41" s="174"/>
      <c r="AI41" s="174"/>
      <c r="AJ41" s="174"/>
      <c r="AK41" s="174"/>
      <c r="AL41" s="174"/>
      <c r="AM41" s="174"/>
      <c r="AN41" s="174"/>
      <c r="AO41" s="174"/>
      <c r="AP41" s="174"/>
      <c r="AQ41" s="174"/>
      <c r="AR41" s="174"/>
      <c r="AS41" s="174"/>
      <c r="AT41" s="174"/>
      <c r="AU41" s="174"/>
      <c r="AV41" s="174"/>
    </row>
    <row r="42" spans="2:48" ht="18.600000000000001" customHeight="1">
      <c r="B42" s="175" t="s">
        <v>107</v>
      </c>
      <c r="C42" s="175"/>
      <c r="D42" s="175"/>
      <c r="E42" s="175"/>
      <c r="F42" s="175"/>
      <c r="G42" s="175"/>
      <c r="H42" s="175"/>
      <c r="I42" s="175"/>
      <c r="J42" s="175"/>
      <c r="K42" s="175"/>
      <c r="L42" s="175"/>
      <c r="M42" s="175"/>
      <c r="N42" s="175"/>
      <c r="O42" s="175"/>
      <c r="P42" s="175"/>
      <c r="Q42" s="175"/>
      <c r="R42" s="175"/>
      <c r="S42" s="175"/>
      <c r="T42" s="175"/>
      <c r="U42" s="175"/>
      <c r="V42" s="175"/>
      <c r="W42" s="175"/>
      <c r="X42" s="175"/>
      <c r="Y42" s="175"/>
      <c r="Z42" s="175"/>
      <c r="AA42" s="175"/>
      <c r="AB42" s="175"/>
      <c r="AC42" s="175"/>
      <c r="AD42" s="175"/>
      <c r="AE42" s="175"/>
      <c r="AF42" s="175"/>
      <c r="AG42" s="175"/>
      <c r="AH42" s="175"/>
      <c r="AI42" s="175"/>
      <c r="AJ42" s="175"/>
      <c r="AK42" s="175"/>
      <c r="AL42" s="175"/>
      <c r="AM42" s="175"/>
      <c r="AN42" s="175"/>
      <c r="AO42" s="175"/>
      <c r="AP42" s="175"/>
      <c r="AQ42" s="175"/>
      <c r="AR42" s="175"/>
      <c r="AS42" s="175"/>
      <c r="AT42" s="175"/>
      <c r="AU42" s="175"/>
      <c r="AV42" s="175"/>
    </row>
  </sheetData>
  <mergeCells count="149">
    <mergeCell ref="B8:N9"/>
    <mergeCell ref="O8:AV9"/>
    <mergeCell ref="B1:AV1"/>
    <mergeCell ref="B3:N4"/>
    <mergeCell ref="O3:AV4"/>
    <mergeCell ref="B5:N5"/>
    <mergeCell ref="B6:N7"/>
    <mergeCell ref="O6:AV7"/>
    <mergeCell ref="B10:N11"/>
    <mergeCell ref="O10:AV11"/>
    <mergeCell ref="AF14:AI14"/>
    <mergeCell ref="B14:G19"/>
    <mergeCell ref="AJ16:AR16"/>
    <mergeCell ref="AS16:AV16"/>
    <mergeCell ref="S14:AA14"/>
    <mergeCell ref="AJ14:AR14"/>
    <mergeCell ref="B12:N13"/>
    <mergeCell ref="O12:AV13"/>
    <mergeCell ref="AB16:AE16"/>
    <mergeCell ref="AJ15:AR15"/>
    <mergeCell ref="AS15:AV15"/>
    <mergeCell ref="AF16:AI16"/>
    <mergeCell ref="H16:N16"/>
    <mergeCell ref="O16:R16"/>
    <mergeCell ref="S16:AA16"/>
    <mergeCell ref="AS14:AV14"/>
    <mergeCell ref="H15:N15"/>
    <mergeCell ref="O15:R15"/>
    <mergeCell ref="S15:AA15"/>
    <mergeCell ref="AB15:AE15"/>
    <mergeCell ref="AF15:AI15"/>
    <mergeCell ref="AB14:AE14"/>
    <mergeCell ref="H14:N14"/>
    <mergeCell ref="O14:R14"/>
    <mergeCell ref="AS17:AV17"/>
    <mergeCell ref="AF17:AI17"/>
    <mergeCell ref="AJ17:AR17"/>
    <mergeCell ref="AS18:AV18"/>
    <mergeCell ref="H17:N17"/>
    <mergeCell ref="O17:R17"/>
    <mergeCell ref="S17:AA17"/>
    <mergeCell ref="AB17:AE17"/>
    <mergeCell ref="H18:N18"/>
    <mergeCell ref="O18:R18"/>
    <mergeCell ref="AB18:AE18"/>
    <mergeCell ref="B20:G22"/>
    <mergeCell ref="H20:N20"/>
    <mergeCell ref="O20:R20"/>
    <mergeCell ref="S20:AA20"/>
    <mergeCell ref="H22:N22"/>
    <mergeCell ref="H21:N21"/>
    <mergeCell ref="AB22:AE22"/>
    <mergeCell ref="AF19:AI19"/>
    <mergeCell ref="AF22:AI22"/>
    <mergeCell ref="AB21:AE21"/>
    <mergeCell ref="O19:R19"/>
    <mergeCell ref="S19:AA19"/>
    <mergeCell ref="AB19:AE19"/>
    <mergeCell ref="S21:AA21"/>
    <mergeCell ref="H19:N19"/>
    <mergeCell ref="O21:R21"/>
    <mergeCell ref="O22:R22"/>
    <mergeCell ref="AS19:AV19"/>
    <mergeCell ref="S18:AA18"/>
    <mergeCell ref="AF18:AI18"/>
    <mergeCell ref="AJ18:AR18"/>
    <mergeCell ref="AJ19:AR19"/>
    <mergeCell ref="AB20:AE20"/>
    <mergeCell ref="AF20:AI20"/>
    <mergeCell ref="AS23:AV23"/>
    <mergeCell ref="AJ20:AR20"/>
    <mergeCell ref="AS20:AV20"/>
    <mergeCell ref="AF21:AI21"/>
    <mergeCell ref="AJ22:AR22"/>
    <mergeCell ref="AS22:AV22"/>
    <mergeCell ref="AF23:AI23"/>
    <mergeCell ref="AS21:AV21"/>
    <mergeCell ref="AJ23:AR23"/>
    <mergeCell ref="AJ21:AR21"/>
    <mergeCell ref="S23:AA23"/>
    <mergeCell ref="AB23:AE23"/>
    <mergeCell ref="S22:AA22"/>
    <mergeCell ref="AF26:AI26"/>
    <mergeCell ref="AJ26:AR26"/>
    <mergeCell ref="AS26:AV26"/>
    <mergeCell ref="H25:N25"/>
    <mergeCell ref="O25:R25"/>
    <mergeCell ref="B26:N26"/>
    <mergeCell ref="O26:R26"/>
    <mergeCell ref="S26:AA26"/>
    <mergeCell ref="AB26:AE26"/>
    <mergeCell ref="B23:G25"/>
    <mergeCell ref="H24:N24"/>
    <mergeCell ref="O24:R24"/>
    <mergeCell ref="S24:AA24"/>
    <mergeCell ref="AB24:AE24"/>
    <mergeCell ref="H23:N23"/>
    <mergeCell ref="AF24:AI24"/>
    <mergeCell ref="AJ24:AR24"/>
    <mergeCell ref="AS24:AV24"/>
    <mergeCell ref="S25:AA25"/>
    <mergeCell ref="AB25:AE25"/>
    <mergeCell ref="AF25:AI25"/>
    <mergeCell ref="AJ25:AR25"/>
    <mergeCell ref="AS25:AV25"/>
    <mergeCell ref="O23:R23"/>
    <mergeCell ref="W33:AV33"/>
    <mergeCell ref="B30:N30"/>
    <mergeCell ref="O30:AV30"/>
    <mergeCell ref="B31:N31"/>
    <mergeCell ref="O31:AV31"/>
    <mergeCell ref="AJ28:AR28"/>
    <mergeCell ref="AS28:AV28"/>
    <mergeCell ref="B27:N27"/>
    <mergeCell ref="O27:R27"/>
    <mergeCell ref="S27:AA27"/>
    <mergeCell ref="AB27:AE27"/>
    <mergeCell ref="AF27:AI27"/>
    <mergeCell ref="AJ27:AR27"/>
    <mergeCell ref="AS27:AV27"/>
    <mergeCell ref="B28:N28"/>
    <mergeCell ref="O28:R28"/>
    <mergeCell ref="S28:AA28"/>
    <mergeCell ref="AB28:AE28"/>
    <mergeCell ref="AF28:AI28"/>
    <mergeCell ref="O37:AV37"/>
    <mergeCell ref="O38:AV38"/>
    <mergeCell ref="O39:AV39"/>
    <mergeCell ref="AS29:AV29"/>
    <mergeCell ref="AF29:AI29"/>
    <mergeCell ref="AJ29:AR29"/>
    <mergeCell ref="O40:AV40"/>
    <mergeCell ref="B41:AV41"/>
    <mergeCell ref="B42:AV42"/>
    <mergeCell ref="B34:N35"/>
    <mergeCell ref="O34:V34"/>
    <mergeCell ref="AF34:AM34"/>
    <mergeCell ref="O35:V35"/>
    <mergeCell ref="W35:AV35"/>
    <mergeCell ref="B36:N40"/>
    <mergeCell ref="O36:AV36"/>
    <mergeCell ref="B29:N29"/>
    <mergeCell ref="O29:R29"/>
    <mergeCell ref="S29:AA29"/>
    <mergeCell ref="AB29:AE29"/>
    <mergeCell ref="B32:N33"/>
    <mergeCell ref="O32:V32"/>
    <mergeCell ref="AF32:AM32"/>
    <mergeCell ref="O33:V33"/>
  </mergeCells>
  <phoneticPr fontId="2"/>
  <dataValidations count="4">
    <dataValidation type="list" allowBlank="1" showInputMessage="1" showErrorMessage="1" sqref="O30:AV30">
      <formula1>"（選択して下さい）,別紙のとおり,－"</formula1>
    </dataValidation>
    <dataValidation type="list" allowBlank="1" showInputMessage="1" showErrorMessage="1" sqref="AJ14:AR14 S14:AA14">
      <formula1>"（選択して下さい）,－,標準,時間帯別,臨時,従量（自己託送）"</formula1>
    </dataValidation>
    <dataValidation type="list" allowBlank="1" showInputMessage="1" showErrorMessage="1" sqref="O10:AV11">
      <formula1>"（選択して下さい）,供給地点の追加（新設）,供給地点の追加（既設・設備変更あり）,供給地点の追加（既設・設備変更なし）,供給地点の廃止（設備撤去なし）,供給地点の廃止（設備撤去あり）,契約電力の変更（設備変更あり）,契約電力の変更（設備変更なし）,契約電力の変更を伴わない設備変更,その他（需要者の名義変更など）"</formula1>
    </dataValidation>
    <dataValidation type="list" allowBlank="1" showInputMessage="1" showErrorMessage="1" sqref="O31:AV31">
      <formula1>"（選択して下さい）,要,否"</formula1>
    </dataValidation>
  </dataValidations>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Y43"/>
  <sheetViews>
    <sheetView view="pageBreakPreview" zoomScale="75" zoomScaleNormal="100" workbookViewId="0">
      <selection activeCell="B7" sqref="B7:N8"/>
    </sheetView>
  </sheetViews>
  <sheetFormatPr defaultRowHeight="18.600000000000001" customHeight="1"/>
  <cols>
    <col min="1" max="1" width="2.125" style="1" customWidth="1"/>
    <col min="2" max="14" width="2.375" style="1" customWidth="1"/>
    <col min="15" max="47" width="2" style="1" customWidth="1"/>
    <col min="48" max="48" width="1.875" style="1" customWidth="1"/>
    <col min="49" max="49" width="2.125" style="1" customWidth="1"/>
    <col min="50" max="50" width="13.25" style="1" customWidth="1"/>
    <col min="51" max="51" width="2.75" style="1" customWidth="1"/>
    <col min="52" max="61" width="2.125" style="1" customWidth="1"/>
    <col min="62" max="16384" width="9" style="1"/>
  </cols>
  <sheetData>
    <row r="1" spans="2:51" ht="36.75" customHeight="1"/>
    <row r="2" spans="2:51" ht="18.600000000000001" customHeight="1">
      <c r="B2" s="289" t="s">
        <v>25</v>
      </c>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X2" s="11" t="s">
        <v>43</v>
      </c>
      <c r="AY2" s="12">
        <v>28</v>
      </c>
    </row>
    <row r="3" spans="2:51" ht="9.75" customHeight="1">
      <c r="AS3" s="3"/>
      <c r="AT3" s="3"/>
      <c r="AU3" s="3"/>
      <c r="AV3" s="2"/>
    </row>
    <row r="4" spans="2:51" ht="15.75" customHeight="1">
      <c r="B4" s="291" t="s">
        <v>110</v>
      </c>
      <c r="C4" s="292"/>
      <c r="D4" s="292"/>
      <c r="E4" s="292"/>
      <c r="F4" s="292"/>
      <c r="G4" s="292"/>
      <c r="H4" s="292"/>
      <c r="I4" s="292"/>
      <c r="J4" s="292"/>
      <c r="K4" s="292"/>
      <c r="L4" s="292"/>
      <c r="M4" s="292"/>
      <c r="N4" s="293"/>
      <c r="O4" s="291" t="e">
        <f>VLOOKUP($AY$2,Data,3,FALSE)</f>
        <v>#REF!</v>
      </c>
      <c r="P4" s="292"/>
      <c r="Q4" s="29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3"/>
    </row>
    <row r="5" spans="2:51" ht="15.75" customHeight="1">
      <c r="B5" s="294"/>
      <c r="C5" s="295"/>
      <c r="D5" s="295"/>
      <c r="E5" s="295"/>
      <c r="F5" s="295"/>
      <c r="G5" s="295"/>
      <c r="H5" s="295"/>
      <c r="I5" s="295"/>
      <c r="J5" s="295"/>
      <c r="K5" s="295"/>
      <c r="L5" s="295"/>
      <c r="M5" s="295"/>
      <c r="N5" s="296"/>
      <c r="O5" s="294"/>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6"/>
    </row>
    <row r="6" spans="2:51" ht="23.25" customHeight="1">
      <c r="B6" s="303" t="s">
        <v>23</v>
      </c>
      <c r="C6" s="304"/>
      <c r="D6" s="304"/>
      <c r="E6" s="304"/>
      <c r="F6" s="304"/>
      <c r="G6" s="304"/>
      <c r="H6" s="304"/>
      <c r="I6" s="304"/>
      <c r="J6" s="304"/>
      <c r="K6" s="304"/>
      <c r="L6" s="304"/>
      <c r="M6" s="304"/>
      <c r="N6" s="305"/>
      <c r="O6" s="307" t="e">
        <f>VLOOKUP($AY$2,Data,4,FALSE)</f>
        <v>#REF!</v>
      </c>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8"/>
      <c r="AS6" s="308"/>
      <c r="AT6" s="308"/>
      <c r="AU6" s="308"/>
      <c r="AV6" s="309"/>
    </row>
    <row r="7" spans="2:51" ht="18.600000000000001" customHeight="1">
      <c r="B7" s="176" t="s">
        <v>26</v>
      </c>
      <c r="C7" s="177"/>
      <c r="D7" s="177"/>
      <c r="E7" s="177"/>
      <c r="F7" s="177"/>
      <c r="G7" s="177"/>
      <c r="H7" s="177"/>
      <c r="I7" s="177"/>
      <c r="J7" s="177"/>
      <c r="K7" s="177"/>
      <c r="L7" s="177"/>
      <c r="M7" s="177"/>
      <c r="N7" s="178"/>
      <c r="O7" s="291" t="e">
        <f>VLOOKUP($AY$2,Data,5,FALSE)&amp;VLOOKUP($AY$2,Data,6,FALSE)</f>
        <v>#REF!</v>
      </c>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3"/>
    </row>
    <row r="8" spans="2:51" ht="18.600000000000001" customHeight="1">
      <c r="B8" s="179"/>
      <c r="C8" s="180"/>
      <c r="D8" s="180"/>
      <c r="E8" s="180"/>
      <c r="F8" s="180"/>
      <c r="G8" s="180"/>
      <c r="H8" s="180"/>
      <c r="I8" s="180"/>
      <c r="J8" s="180"/>
      <c r="K8" s="180"/>
      <c r="L8" s="180"/>
      <c r="M8" s="180"/>
      <c r="N8" s="181"/>
      <c r="O8" s="294"/>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6"/>
    </row>
    <row r="9" spans="2:51" ht="17.25" customHeight="1">
      <c r="B9" s="176" t="s">
        <v>24</v>
      </c>
      <c r="C9" s="177"/>
      <c r="D9" s="177"/>
      <c r="E9" s="177"/>
      <c r="F9" s="177"/>
      <c r="G9" s="177"/>
      <c r="H9" s="177"/>
      <c r="I9" s="177"/>
      <c r="J9" s="177"/>
      <c r="K9" s="177"/>
      <c r="L9" s="177"/>
      <c r="M9" s="177"/>
      <c r="N9" s="178"/>
      <c r="O9" s="291" t="e">
        <f>VLOOKUP($AY$2,Data,7,FALSE)</f>
        <v>#REF!</v>
      </c>
      <c r="P9" s="292"/>
      <c r="Q9" s="292"/>
      <c r="R9" s="292"/>
      <c r="S9" s="292"/>
      <c r="T9" s="292"/>
      <c r="U9" s="292"/>
      <c r="V9" s="292"/>
      <c r="W9" s="292"/>
      <c r="X9" s="292"/>
      <c r="Y9" s="292"/>
      <c r="Z9" s="292"/>
      <c r="AA9" s="292"/>
      <c r="AB9" s="292"/>
      <c r="AC9" s="292"/>
      <c r="AD9" s="292"/>
      <c r="AE9" s="292"/>
      <c r="AF9" s="292"/>
      <c r="AG9" s="292"/>
      <c r="AH9" s="292"/>
      <c r="AI9" s="292"/>
      <c r="AJ9" s="292"/>
      <c r="AK9" s="292"/>
      <c r="AL9" s="292"/>
      <c r="AM9" s="292"/>
      <c r="AN9" s="292"/>
      <c r="AO9" s="292"/>
      <c r="AP9" s="292"/>
      <c r="AQ9" s="292"/>
      <c r="AR9" s="292"/>
      <c r="AS9" s="292"/>
      <c r="AT9" s="292"/>
      <c r="AU9" s="292"/>
      <c r="AV9" s="293"/>
    </row>
    <row r="10" spans="2:51" ht="17.25" customHeight="1">
      <c r="B10" s="179"/>
      <c r="C10" s="180"/>
      <c r="D10" s="180"/>
      <c r="E10" s="180"/>
      <c r="F10" s="180"/>
      <c r="G10" s="180"/>
      <c r="H10" s="180"/>
      <c r="I10" s="180"/>
      <c r="J10" s="180"/>
      <c r="K10" s="180"/>
      <c r="L10" s="180"/>
      <c r="M10" s="180"/>
      <c r="N10" s="181"/>
      <c r="O10" s="294"/>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6"/>
    </row>
    <row r="11" spans="2:51" ht="15.75" customHeight="1">
      <c r="B11" s="192" t="s">
        <v>111</v>
      </c>
      <c r="C11" s="177"/>
      <c r="D11" s="177"/>
      <c r="E11" s="177"/>
      <c r="F11" s="177"/>
      <c r="G11" s="177"/>
      <c r="H11" s="177"/>
      <c r="I11" s="177"/>
      <c r="J11" s="177"/>
      <c r="K11" s="177"/>
      <c r="L11" s="177"/>
      <c r="M11" s="177"/>
      <c r="N11" s="178"/>
      <c r="O11" s="323" t="e">
        <f>VLOOKUP($AY$2,Data,8,FALSE)</f>
        <v>#REF!</v>
      </c>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5"/>
    </row>
    <row r="12" spans="2:51" ht="15.75" customHeight="1">
      <c r="B12" s="179"/>
      <c r="C12" s="180"/>
      <c r="D12" s="180"/>
      <c r="E12" s="180"/>
      <c r="F12" s="180"/>
      <c r="G12" s="180"/>
      <c r="H12" s="180"/>
      <c r="I12" s="180"/>
      <c r="J12" s="180"/>
      <c r="K12" s="180"/>
      <c r="L12" s="180"/>
      <c r="M12" s="180"/>
      <c r="N12" s="181"/>
      <c r="O12" s="326"/>
      <c r="P12" s="327"/>
      <c r="Q12" s="327"/>
      <c r="R12" s="327"/>
      <c r="S12" s="327"/>
      <c r="T12" s="327"/>
      <c r="U12" s="327"/>
      <c r="V12" s="327"/>
      <c r="W12" s="327"/>
      <c r="X12" s="327"/>
      <c r="Y12" s="327"/>
      <c r="Z12" s="327"/>
      <c r="AA12" s="327"/>
      <c r="AB12" s="327"/>
      <c r="AC12" s="327"/>
      <c r="AD12" s="327"/>
      <c r="AE12" s="327"/>
      <c r="AF12" s="327"/>
      <c r="AG12" s="327"/>
      <c r="AH12" s="327"/>
      <c r="AI12" s="327"/>
      <c r="AJ12" s="327"/>
      <c r="AK12" s="327"/>
      <c r="AL12" s="327"/>
      <c r="AM12" s="327"/>
      <c r="AN12" s="327"/>
      <c r="AO12" s="327"/>
      <c r="AP12" s="327"/>
      <c r="AQ12" s="327"/>
      <c r="AR12" s="327"/>
      <c r="AS12" s="327"/>
      <c r="AT12" s="327"/>
      <c r="AU12" s="327"/>
      <c r="AV12" s="328"/>
    </row>
    <row r="13" spans="2:51" ht="18.600000000000001" customHeight="1">
      <c r="B13" s="266" t="s">
        <v>114</v>
      </c>
      <c r="C13" s="267"/>
      <c r="D13" s="267"/>
      <c r="E13" s="267"/>
      <c r="F13" s="267"/>
      <c r="G13" s="267"/>
      <c r="H13" s="267"/>
      <c r="I13" s="267"/>
      <c r="J13" s="267"/>
      <c r="K13" s="267"/>
      <c r="L13" s="267"/>
      <c r="M13" s="267"/>
      <c r="N13" s="268"/>
      <c r="O13" s="272" t="e">
        <f>VLOOKUP($AY$2,Data,2,FALSE)</f>
        <v>#REF!</v>
      </c>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4"/>
    </row>
    <row r="14" spans="2:51" ht="18.600000000000001" customHeight="1">
      <c r="B14" s="269"/>
      <c r="C14" s="270"/>
      <c r="D14" s="270"/>
      <c r="E14" s="270"/>
      <c r="F14" s="270"/>
      <c r="G14" s="270"/>
      <c r="H14" s="270"/>
      <c r="I14" s="270"/>
      <c r="J14" s="270"/>
      <c r="K14" s="270"/>
      <c r="L14" s="270"/>
      <c r="M14" s="270"/>
      <c r="N14" s="271"/>
      <c r="O14" s="275"/>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7"/>
    </row>
    <row r="15" spans="2:51" ht="24.75" customHeight="1">
      <c r="B15" s="176" t="s">
        <v>9</v>
      </c>
      <c r="C15" s="177"/>
      <c r="D15" s="177"/>
      <c r="E15" s="177"/>
      <c r="F15" s="177"/>
      <c r="G15" s="260"/>
      <c r="H15" s="237" t="s">
        <v>4</v>
      </c>
      <c r="I15" s="238"/>
      <c r="J15" s="238"/>
      <c r="K15" s="238"/>
      <c r="L15" s="238"/>
      <c r="M15" s="238"/>
      <c r="N15" s="239"/>
      <c r="O15" s="168" t="s">
        <v>12</v>
      </c>
      <c r="P15" s="169"/>
      <c r="Q15" s="169"/>
      <c r="R15" s="169"/>
      <c r="S15" s="281" t="e">
        <f>IF(VLOOKUP($AY$2,Data,10,FALSE)=0,"-",VLOOKUP($AY$2,Data,10,FALSE))</f>
        <v>#REF!</v>
      </c>
      <c r="T15" s="281"/>
      <c r="U15" s="281"/>
      <c r="V15" s="281"/>
      <c r="W15" s="281"/>
      <c r="X15" s="281"/>
      <c r="Y15" s="281"/>
      <c r="Z15" s="281"/>
      <c r="AA15" s="281"/>
      <c r="AB15" s="281"/>
      <c r="AC15" s="281"/>
      <c r="AD15" s="281"/>
      <c r="AE15" s="282"/>
      <c r="AF15" s="168" t="s">
        <v>13</v>
      </c>
      <c r="AG15" s="169"/>
      <c r="AH15" s="169"/>
      <c r="AI15" s="169"/>
      <c r="AJ15" s="281" t="e">
        <f>IF(VLOOKUP($AY$2,Data,9,FALSE)=0,"-",VLOOKUP($AY$2,Data,9,FALSE))</f>
        <v>#REF!</v>
      </c>
      <c r="AK15" s="281"/>
      <c r="AL15" s="281"/>
      <c r="AM15" s="281"/>
      <c r="AN15" s="281"/>
      <c r="AO15" s="281"/>
      <c r="AP15" s="281"/>
      <c r="AQ15" s="281"/>
      <c r="AR15" s="281"/>
      <c r="AS15" s="281"/>
      <c r="AT15" s="281"/>
      <c r="AU15" s="281"/>
      <c r="AV15" s="282"/>
    </row>
    <row r="16" spans="2:51" ht="24.75" customHeight="1">
      <c r="B16" s="193"/>
      <c r="C16" s="194"/>
      <c r="D16" s="194"/>
      <c r="E16" s="194"/>
      <c r="F16" s="194"/>
      <c r="G16" s="261"/>
      <c r="H16" s="229" t="s">
        <v>5</v>
      </c>
      <c r="I16" s="230"/>
      <c r="J16" s="230"/>
      <c r="K16" s="230"/>
      <c r="L16" s="230"/>
      <c r="M16" s="230"/>
      <c r="N16" s="231"/>
      <c r="O16" s="232" t="s">
        <v>12</v>
      </c>
      <c r="P16" s="233"/>
      <c r="Q16" s="233"/>
      <c r="R16" s="233"/>
      <c r="S16" s="234" t="e">
        <f>IF(VLOOKUP($AY$2,Data,16,FALSE)=0,"-",VLOOKUP($AY$2,Data,16,FALSE))</f>
        <v>#REF!</v>
      </c>
      <c r="T16" s="234"/>
      <c r="U16" s="234"/>
      <c r="V16" s="234"/>
      <c r="W16" s="234"/>
      <c r="X16" s="234"/>
      <c r="Y16" s="234"/>
      <c r="Z16" s="234"/>
      <c r="AA16" s="234"/>
      <c r="AB16" s="235" t="s">
        <v>29</v>
      </c>
      <c r="AC16" s="235"/>
      <c r="AD16" s="235"/>
      <c r="AE16" s="236"/>
      <c r="AF16" s="232" t="s">
        <v>13</v>
      </c>
      <c r="AG16" s="233"/>
      <c r="AH16" s="233"/>
      <c r="AI16" s="233"/>
      <c r="AJ16" s="234" t="e">
        <f>IF(VLOOKUP($AY$2,Data,11,FALSE)=0,"-",VLOOKUP($AY$2,Data,11,FALSE))</f>
        <v>#REF!</v>
      </c>
      <c r="AK16" s="234"/>
      <c r="AL16" s="234"/>
      <c r="AM16" s="234"/>
      <c r="AN16" s="234"/>
      <c r="AO16" s="234"/>
      <c r="AP16" s="234"/>
      <c r="AQ16" s="234"/>
      <c r="AR16" s="234"/>
      <c r="AS16" s="235" t="s">
        <v>30</v>
      </c>
      <c r="AT16" s="235"/>
      <c r="AU16" s="235"/>
      <c r="AV16" s="236"/>
    </row>
    <row r="17" spans="2:48" ht="24.75" customHeight="1">
      <c r="B17" s="193"/>
      <c r="C17" s="194"/>
      <c r="D17" s="194"/>
      <c r="E17" s="194"/>
      <c r="F17" s="194"/>
      <c r="G17" s="261"/>
      <c r="H17" s="278" t="s">
        <v>19</v>
      </c>
      <c r="I17" s="279"/>
      <c r="J17" s="279"/>
      <c r="K17" s="279"/>
      <c r="L17" s="279"/>
      <c r="M17" s="279"/>
      <c r="N17" s="280"/>
      <c r="O17" s="244" t="s">
        <v>12</v>
      </c>
      <c r="P17" s="245"/>
      <c r="Q17" s="245"/>
      <c r="R17" s="245"/>
      <c r="S17" s="13" t="s">
        <v>44</v>
      </c>
      <c r="T17" s="306" t="e">
        <f>IF(VLOOKUP($AY$2,Data,17,FALSE)=0,"-",VLOOKUP($AY$2,Data,17,FALSE))</f>
        <v>#REF!</v>
      </c>
      <c r="U17" s="306"/>
      <c r="V17" s="306"/>
      <c r="W17" s="306"/>
      <c r="X17" s="306"/>
      <c r="Y17" s="306"/>
      <c r="Z17" s="306"/>
      <c r="AA17" s="13" t="s">
        <v>45</v>
      </c>
      <c r="AB17" s="235" t="s">
        <v>29</v>
      </c>
      <c r="AC17" s="235"/>
      <c r="AD17" s="235"/>
      <c r="AE17" s="236"/>
      <c r="AF17" s="244" t="s">
        <v>13</v>
      </c>
      <c r="AG17" s="245"/>
      <c r="AH17" s="245"/>
      <c r="AI17" s="245"/>
      <c r="AJ17" s="13" t="s">
        <v>46</v>
      </c>
      <c r="AK17" s="306" t="e">
        <f>IF(VLOOKUP($AY$2,Data,12,FALSE)=0,"-",VLOOKUP($AY$2,Data,12,FALSE))</f>
        <v>#REF!</v>
      </c>
      <c r="AL17" s="306"/>
      <c r="AM17" s="306"/>
      <c r="AN17" s="306"/>
      <c r="AO17" s="306"/>
      <c r="AP17" s="306"/>
      <c r="AQ17" s="306"/>
      <c r="AR17" s="13" t="s">
        <v>47</v>
      </c>
      <c r="AS17" s="235" t="s">
        <v>30</v>
      </c>
      <c r="AT17" s="235"/>
      <c r="AU17" s="235"/>
      <c r="AV17" s="236"/>
    </row>
    <row r="18" spans="2:48" ht="24.75" customHeight="1">
      <c r="B18" s="193"/>
      <c r="C18" s="194"/>
      <c r="D18" s="194"/>
      <c r="E18" s="194"/>
      <c r="F18" s="194"/>
      <c r="G18" s="261"/>
      <c r="H18" s="257" t="s">
        <v>6</v>
      </c>
      <c r="I18" s="258"/>
      <c r="J18" s="258"/>
      <c r="K18" s="258"/>
      <c r="L18" s="258"/>
      <c r="M18" s="258"/>
      <c r="N18" s="259"/>
      <c r="O18" s="244" t="s">
        <v>12</v>
      </c>
      <c r="P18" s="245"/>
      <c r="Q18" s="245"/>
      <c r="R18" s="245"/>
      <c r="S18" s="306" t="e">
        <f>IF(VLOOKUP($AY$2,Data,18,FALSE)=0,"-",VLOOKUP($AY$2,Data,18,FALSE))</f>
        <v>#REF!</v>
      </c>
      <c r="T18" s="306"/>
      <c r="U18" s="306"/>
      <c r="V18" s="306"/>
      <c r="W18" s="306"/>
      <c r="X18" s="306"/>
      <c r="Y18" s="306"/>
      <c r="Z18" s="306"/>
      <c r="AA18" s="306"/>
      <c r="AB18" s="253"/>
      <c r="AC18" s="253"/>
      <c r="AD18" s="253"/>
      <c r="AE18" s="254"/>
      <c r="AF18" s="244" t="s">
        <v>13</v>
      </c>
      <c r="AG18" s="245"/>
      <c r="AH18" s="245"/>
      <c r="AI18" s="245"/>
      <c r="AJ18" s="306" t="e">
        <f>IF(VLOOKUP($AY$2,Data,13,FALSE)=0,"-",VLOOKUP($AY$2,Data,13,FALSE))</f>
        <v>#REF!</v>
      </c>
      <c r="AK18" s="306"/>
      <c r="AL18" s="306"/>
      <c r="AM18" s="306"/>
      <c r="AN18" s="306"/>
      <c r="AO18" s="306"/>
      <c r="AP18" s="306"/>
      <c r="AQ18" s="306"/>
      <c r="AR18" s="306"/>
      <c r="AS18" s="253"/>
      <c r="AT18" s="253"/>
      <c r="AU18" s="253"/>
      <c r="AV18" s="254"/>
    </row>
    <row r="19" spans="2:48" ht="24.75" customHeight="1">
      <c r="B19" s="193"/>
      <c r="C19" s="194"/>
      <c r="D19" s="194"/>
      <c r="E19" s="194"/>
      <c r="F19" s="194"/>
      <c r="G19" s="261"/>
      <c r="H19" s="257" t="s">
        <v>112</v>
      </c>
      <c r="I19" s="258"/>
      <c r="J19" s="258"/>
      <c r="K19" s="258"/>
      <c r="L19" s="258"/>
      <c r="M19" s="258"/>
      <c r="N19" s="259"/>
      <c r="O19" s="244" t="s">
        <v>12</v>
      </c>
      <c r="P19" s="245"/>
      <c r="Q19" s="245"/>
      <c r="R19" s="245"/>
      <c r="S19" s="306" t="e">
        <f>IF(VLOOKUP($AY$2,Data,19,FALSE)=0,"-",VLOOKUP($AY$2,Data,19,FALSE))</f>
        <v>#REF!</v>
      </c>
      <c r="T19" s="306"/>
      <c r="U19" s="306"/>
      <c r="V19" s="306"/>
      <c r="W19" s="306"/>
      <c r="X19" s="306"/>
      <c r="Y19" s="306"/>
      <c r="Z19" s="306"/>
      <c r="AA19" s="306"/>
      <c r="AB19" s="255" t="s">
        <v>31</v>
      </c>
      <c r="AC19" s="255"/>
      <c r="AD19" s="255"/>
      <c r="AE19" s="256"/>
      <c r="AF19" s="244" t="s">
        <v>13</v>
      </c>
      <c r="AG19" s="245"/>
      <c r="AH19" s="245"/>
      <c r="AI19" s="245"/>
      <c r="AJ19" s="306" t="e">
        <f>IF(VLOOKUP($AY$2,Data,14,FALSE)=0,"-",VLOOKUP($AY$2,Data,14,FALSE))</f>
        <v>#REF!</v>
      </c>
      <c r="AK19" s="306"/>
      <c r="AL19" s="306"/>
      <c r="AM19" s="306"/>
      <c r="AN19" s="306"/>
      <c r="AO19" s="306"/>
      <c r="AP19" s="306"/>
      <c r="AQ19" s="306"/>
      <c r="AR19" s="306"/>
      <c r="AS19" s="255" t="s">
        <v>32</v>
      </c>
      <c r="AT19" s="255"/>
      <c r="AU19" s="255"/>
      <c r="AV19" s="256"/>
    </row>
    <row r="20" spans="2:48" ht="24.75" customHeight="1">
      <c r="B20" s="179"/>
      <c r="C20" s="180"/>
      <c r="D20" s="180"/>
      <c r="E20" s="180"/>
      <c r="F20" s="180"/>
      <c r="G20" s="262"/>
      <c r="H20" s="219" t="s">
        <v>113</v>
      </c>
      <c r="I20" s="220"/>
      <c r="J20" s="220"/>
      <c r="K20" s="220"/>
      <c r="L20" s="220"/>
      <c r="M20" s="220"/>
      <c r="N20" s="221"/>
      <c r="O20" s="222" t="s">
        <v>12</v>
      </c>
      <c r="P20" s="223"/>
      <c r="Q20" s="223"/>
      <c r="R20" s="223"/>
      <c r="S20" s="240" t="e">
        <f>IF(VLOOKUP($AY$2,Data,20,FALSE)=0,"-",VLOOKUP($AY$2,Data,20,FALSE))</f>
        <v>#REF!</v>
      </c>
      <c r="T20" s="240"/>
      <c r="U20" s="240"/>
      <c r="V20" s="240"/>
      <c r="W20" s="240"/>
      <c r="X20" s="240"/>
      <c r="Y20" s="240"/>
      <c r="Z20" s="240"/>
      <c r="AA20" s="240"/>
      <c r="AB20" s="241" t="s">
        <v>31</v>
      </c>
      <c r="AC20" s="241"/>
      <c r="AD20" s="241"/>
      <c r="AE20" s="242"/>
      <c r="AF20" s="222" t="s">
        <v>13</v>
      </c>
      <c r="AG20" s="223"/>
      <c r="AH20" s="223"/>
      <c r="AI20" s="223"/>
      <c r="AJ20" s="240" t="e">
        <f>IF(VLOOKUP($AY$2,Data,15,FALSE)=0,"-",VLOOKUP($AY$2,Data,15,FALSE))</f>
        <v>#REF!</v>
      </c>
      <c r="AK20" s="240"/>
      <c r="AL20" s="240"/>
      <c r="AM20" s="240"/>
      <c r="AN20" s="240"/>
      <c r="AO20" s="240"/>
      <c r="AP20" s="240"/>
      <c r="AQ20" s="240"/>
      <c r="AR20" s="240"/>
      <c r="AS20" s="241" t="s">
        <v>32</v>
      </c>
      <c r="AT20" s="241"/>
      <c r="AU20" s="241"/>
      <c r="AV20" s="242"/>
    </row>
    <row r="21" spans="2:48" ht="24.75" customHeight="1">
      <c r="B21" s="176" t="s">
        <v>10</v>
      </c>
      <c r="C21" s="224"/>
      <c r="D21" s="224"/>
      <c r="E21" s="224"/>
      <c r="F21" s="224"/>
      <c r="G21" s="251"/>
      <c r="H21" s="237" t="s">
        <v>5</v>
      </c>
      <c r="I21" s="238"/>
      <c r="J21" s="238"/>
      <c r="K21" s="238"/>
      <c r="L21" s="238"/>
      <c r="M21" s="238"/>
      <c r="N21" s="239"/>
      <c r="O21" s="168" t="s">
        <v>12</v>
      </c>
      <c r="P21" s="169"/>
      <c r="Q21" s="169"/>
      <c r="R21" s="169"/>
      <c r="S21" s="249" t="e">
        <f>IF(VLOOKUP($AY$2,Data,24,FALSE)=0,"-",VLOOKUP($AY$2,Data,24,FALSE))</f>
        <v>#REF!</v>
      </c>
      <c r="T21" s="249"/>
      <c r="U21" s="249"/>
      <c r="V21" s="249"/>
      <c r="W21" s="249"/>
      <c r="X21" s="249"/>
      <c r="Y21" s="249"/>
      <c r="Z21" s="249"/>
      <c r="AA21" s="249"/>
      <c r="AB21" s="247" t="s">
        <v>29</v>
      </c>
      <c r="AC21" s="247"/>
      <c r="AD21" s="247"/>
      <c r="AE21" s="248"/>
      <c r="AF21" s="168" t="s">
        <v>13</v>
      </c>
      <c r="AG21" s="169"/>
      <c r="AH21" s="169"/>
      <c r="AI21" s="169"/>
      <c r="AJ21" s="249" t="e">
        <f>IF(VLOOKUP($AY$2,Data,21,FALSE)=0,"-",VLOOKUP($AY$2,Data,21,FALSE))</f>
        <v>#REF!</v>
      </c>
      <c r="AK21" s="249"/>
      <c r="AL21" s="249"/>
      <c r="AM21" s="249"/>
      <c r="AN21" s="249"/>
      <c r="AO21" s="249"/>
      <c r="AP21" s="249"/>
      <c r="AQ21" s="249"/>
      <c r="AR21" s="249"/>
      <c r="AS21" s="247" t="s">
        <v>30</v>
      </c>
      <c r="AT21" s="247"/>
      <c r="AU21" s="247"/>
      <c r="AV21" s="248"/>
    </row>
    <row r="22" spans="2:48" ht="24.75" customHeight="1">
      <c r="B22" s="225"/>
      <c r="C22" s="226"/>
      <c r="D22" s="226"/>
      <c r="E22" s="226"/>
      <c r="F22" s="226"/>
      <c r="G22" s="252"/>
      <c r="H22" s="229" t="s">
        <v>112</v>
      </c>
      <c r="I22" s="230"/>
      <c r="J22" s="230"/>
      <c r="K22" s="230"/>
      <c r="L22" s="230"/>
      <c r="M22" s="230"/>
      <c r="N22" s="231"/>
      <c r="O22" s="232" t="s">
        <v>12</v>
      </c>
      <c r="P22" s="233"/>
      <c r="Q22" s="233"/>
      <c r="R22" s="233"/>
      <c r="S22" s="234" t="e">
        <f>IF(VLOOKUP($AY$2,Data,25,FALSE)=0,"-",VLOOKUP($AY$2,Data,25,FALSE))</f>
        <v>#REF!</v>
      </c>
      <c r="T22" s="234"/>
      <c r="U22" s="234"/>
      <c r="V22" s="234"/>
      <c r="W22" s="234"/>
      <c r="X22" s="234"/>
      <c r="Y22" s="234"/>
      <c r="Z22" s="234"/>
      <c r="AA22" s="234"/>
      <c r="AB22" s="235" t="s">
        <v>31</v>
      </c>
      <c r="AC22" s="235"/>
      <c r="AD22" s="235"/>
      <c r="AE22" s="236"/>
      <c r="AF22" s="232" t="s">
        <v>13</v>
      </c>
      <c r="AG22" s="233"/>
      <c r="AH22" s="233"/>
      <c r="AI22" s="233"/>
      <c r="AJ22" s="234" t="e">
        <f>IF(VLOOKUP($AY$2,Data,22,FALSE)=0,"-",VLOOKUP($AY$2,Data,22,FALSE))</f>
        <v>#REF!</v>
      </c>
      <c r="AK22" s="234"/>
      <c r="AL22" s="234"/>
      <c r="AM22" s="234"/>
      <c r="AN22" s="234"/>
      <c r="AO22" s="234"/>
      <c r="AP22" s="234"/>
      <c r="AQ22" s="234"/>
      <c r="AR22" s="234"/>
      <c r="AS22" s="235" t="s">
        <v>32</v>
      </c>
      <c r="AT22" s="235"/>
      <c r="AU22" s="235"/>
      <c r="AV22" s="236"/>
    </row>
    <row r="23" spans="2:48" ht="24.75" customHeight="1">
      <c r="B23" s="225"/>
      <c r="C23" s="226"/>
      <c r="D23" s="226"/>
      <c r="E23" s="226"/>
      <c r="F23" s="226"/>
      <c r="G23" s="252"/>
      <c r="H23" s="219" t="s">
        <v>113</v>
      </c>
      <c r="I23" s="220"/>
      <c r="J23" s="220"/>
      <c r="K23" s="220"/>
      <c r="L23" s="220"/>
      <c r="M23" s="220"/>
      <c r="N23" s="221"/>
      <c r="O23" s="222" t="s">
        <v>12</v>
      </c>
      <c r="P23" s="223"/>
      <c r="Q23" s="223"/>
      <c r="R23" s="223"/>
      <c r="S23" s="240" t="e">
        <f>IF(VLOOKUP($AY$2,Data,26,FALSE)=0,"-",VLOOKUP($AY$2,Data,26,FALSE))</f>
        <v>#REF!</v>
      </c>
      <c r="T23" s="240"/>
      <c r="U23" s="240"/>
      <c r="V23" s="240"/>
      <c r="W23" s="240"/>
      <c r="X23" s="240"/>
      <c r="Y23" s="240"/>
      <c r="Z23" s="240"/>
      <c r="AA23" s="240"/>
      <c r="AB23" s="241" t="s">
        <v>31</v>
      </c>
      <c r="AC23" s="241"/>
      <c r="AD23" s="241"/>
      <c r="AE23" s="242"/>
      <c r="AF23" s="222" t="s">
        <v>13</v>
      </c>
      <c r="AG23" s="223"/>
      <c r="AH23" s="223"/>
      <c r="AI23" s="223"/>
      <c r="AJ23" s="240" t="e">
        <f>IF(VLOOKUP($AY$2,Data,23,FALSE)=0,"-",VLOOKUP($AY$2,Data,23,FALSE))</f>
        <v>#REF!</v>
      </c>
      <c r="AK23" s="240"/>
      <c r="AL23" s="240"/>
      <c r="AM23" s="240"/>
      <c r="AN23" s="240"/>
      <c r="AO23" s="240"/>
      <c r="AP23" s="240"/>
      <c r="AQ23" s="240"/>
      <c r="AR23" s="240"/>
      <c r="AS23" s="241" t="s">
        <v>32</v>
      </c>
      <c r="AT23" s="241"/>
      <c r="AU23" s="241"/>
      <c r="AV23" s="242"/>
    </row>
    <row r="24" spans="2:48" ht="24.75" customHeight="1">
      <c r="B24" s="176" t="s">
        <v>11</v>
      </c>
      <c r="C24" s="224"/>
      <c r="D24" s="224"/>
      <c r="E24" s="224"/>
      <c r="F24" s="224"/>
      <c r="G24" s="224"/>
      <c r="H24" s="237" t="s">
        <v>5</v>
      </c>
      <c r="I24" s="238"/>
      <c r="J24" s="238"/>
      <c r="K24" s="238"/>
      <c r="L24" s="238"/>
      <c r="M24" s="238"/>
      <c r="N24" s="239"/>
      <c r="O24" s="168" t="s">
        <v>12</v>
      </c>
      <c r="P24" s="169"/>
      <c r="Q24" s="169"/>
      <c r="R24" s="169"/>
      <c r="S24" s="249" t="e">
        <f>IF(VLOOKUP($AY$2,Data,30,FALSE)=0,"-",VLOOKUP($AY$2,Data,30,FALSE))</f>
        <v>#REF!</v>
      </c>
      <c r="T24" s="249"/>
      <c r="U24" s="249"/>
      <c r="V24" s="249"/>
      <c r="W24" s="249"/>
      <c r="X24" s="249"/>
      <c r="Y24" s="249"/>
      <c r="Z24" s="249"/>
      <c r="AA24" s="249"/>
      <c r="AB24" s="247" t="s">
        <v>29</v>
      </c>
      <c r="AC24" s="247"/>
      <c r="AD24" s="247"/>
      <c r="AE24" s="248"/>
      <c r="AF24" s="168" t="s">
        <v>13</v>
      </c>
      <c r="AG24" s="169"/>
      <c r="AH24" s="169"/>
      <c r="AI24" s="169"/>
      <c r="AJ24" s="249" t="e">
        <f>IF(VLOOKUP($AY$2,Data,27,FALSE)=0,"-",VLOOKUP($AY$2,Data,27,FALSE))</f>
        <v>#REF!</v>
      </c>
      <c r="AK24" s="249"/>
      <c r="AL24" s="249"/>
      <c r="AM24" s="249"/>
      <c r="AN24" s="249"/>
      <c r="AO24" s="249"/>
      <c r="AP24" s="249"/>
      <c r="AQ24" s="249"/>
      <c r="AR24" s="249"/>
      <c r="AS24" s="247" t="s">
        <v>30</v>
      </c>
      <c r="AT24" s="247"/>
      <c r="AU24" s="247"/>
      <c r="AV24" s="248"/>
    </row>
    <row r="25" spans="2:48" ht="24.75" customHeight="1">
      <c r="B25" s="225"/>
      <c r="C25" s="226"/>
      <c r="D25" s="226"/>
      <c r="E25" s="226"/>
      <c r="F25" s="226"/>
      <c r="G25" s="226"/>
      <c r="H25" s="229" t="s">
        <v>112</v>
      </c>
      <c r="I25" s="230"/>
      <c r="J25" s="230"/>
      <c r="K25" s="230"/>
      <c r="L25" s="230"/>
      <c r="M25" s="230"/>
      <c r="N25" s="231"/>
      <c r="O25" s="232" t="s">
        <v>12</v>
      </c>
      <c r="P25" s="233"/>
      <c r="Q25" s="233"/>
      <c r="R25" s="233"/>
      <c r="S25" s="234" t="e">
        <f>IF(VLOOKUP($AY$2,Data,31,FALSE)=0,"-",VLOOKUP($AY$2,Data,31,FALSE))</f>
        <v>#REF!</v>
      </c>
      <c r="T25" s="234"/>
      <c r="U25" s="234"/>
      <c r="V25" s="234"/>
      <c r="W25" s="234"/>
      <c r="X25" s="234"/>
      <c r="Y25" s="234"/>
      <c r="Z25" s="234"/>
      <c r="AA25" s="234"/>
      <c r="AB25" s="235" t="s">
        <v>31</v>
      </c>
      <c r="AC25" s="235"/>
      <c r="AD25" s="235"/>
      <c r="AE25" s="236"/>
      <c r="AF25" s="232" t="s">
        <v>13</v>
      </c>
      <c r="AG25" s="233"/>
      <c r="AH25" s="233"/>
      <c r="AI25" s="233"/>
      <c r="AJ25" s="234" t="e">
        <f>IF(VLOOKUP($AY$2,Data,28,FALSE)=0,"-",VLOOKUP($AY$2,Data,28,FALSE))</f>
        <v>#REF!</v>
      </c>
      <c r="AK25" s="234"/>
      <c r="AL25" s="234"/>
      <c r="AM25" s="234"/>
      <c r="AN25" s="234"/>
      <c r="AO25" s="234"/>
      <c r="AP25" s="234"/>
      <c r="AQ25" s="234"/>
      <c r="AR25" s="234"/>
      <c r="AS25" s="235" t="s">
        <v>32</v>
      </c>
      <c r="AT25" s="235"/>
      <c r="AU25" s="235"/>
      <c r="AV25" s="236"/>
    </row>
    <row r="26" spans="2:48" ht="24.75" customHeight="1">
      <c r="B26" s="227"/>
      <c r="C26" s="228"/>
      <c r="D26" s="228"/>
      <c r="E26" s="228"/>
      <c r="F26" s="228"/>
      <c r="G26" s="228"/>
      <c r="H26" s="219" t="s">
        <v>113</v>
      </c>
      <c r="I26" s="220"/>
      <c r="J26" s="220"/>
      <c r="K26" s="220"/>
      <c r="L26" s="220"/>
      <c r="M26" s="220"/>
      <c r="N26" s="221"/>
      <c r="O26" s="222" t="s">
        <v>12</v>
      </c>
      <c r="P26" s="223"/>
      <c r="Q26" s="223"/>
      <c r="R26" s="223"/>
      <c r="S26" s="240" t="e">
        <f>IF(VLOOKUP($AY$2,Data,32,FALSE)=0,"-",VLOOKUP($AY$2,Data,32,FALSE))</f>
        <v>#REF!</v>
      </c>
      <c r="T26" s="240"/>
      <c r="U26" s="240"/>
      <c r="V26" s="240"/>
      <c r="W26" s="240"/>
      <c r="X26" s="240"/>
      <c r="Y26" s="240"/>
      <c r="Z26" s="240"/>
      <c r="AA26" s="240"/>
      <c r="AB26" s="241" t="s">
        <v>31</v>
      </c>
      <c r="AC26" s="241"/>
      <c r="AD26" s="241"/>
      <c r="AE26" s="242"/>
      <c r="AF26" s="222" t="s">
        <v>13</v>
      </c>
      <c r="AG26" s="223"/>
      <c r="AH26" s="223"/>
      <c r="AI26" s="223"/>
      <c r="AJ26" s="240" t="e">
        <f>IF(VLOOKUP($AY$2,Data,29,FALSE)=0,"-",VLOOKUP($AY$2,Data,29,FALSE))</f>
        <v>#REF!</v>
      </c>
      <c r="AK26" s="240"/>
      <c r="AL26" s="240"/>
      <c r="AM26" s="240"/>
      <c r="AN26" s="240"/>
      <c r="AO26" s="240"/>
      <c r="AP26" s="240"/>
      <c r="AQ26" s="240"/>
      <c r="AR26" s="240"/>
      <c r="AS26" s="241" t="s">
        <v>32</v>
      </c>
      <c r="AT26" s="241"/>
      <c r="AU26" s="241"/>
      <c r="AV26" s="242"/>
    </row>
    <row r="27" spans="2:48" ht="24.75" customHeight="1">
      <c r="B27" s="210" t="s">
        <v>7</v>
      </c>
      <c r="C27" s="211"/>
      <c r="D27" s="211"/>
      <c r="E27" s="211"/>
      <c r="F27" s="211"/>
      <c r="G27" s="211"/>
      <c r="H27" s="211"/>
      <c r="I27" s="211"/>
      <c r="J27" s="211"/>
      <c r="K27" s="211"/>
      <c r="L27" s="211"/>
      <c r="M27" s="211"/>
      <c r="N27" s="212"/>
      <c r="O27" s="216" t="s">
        <v>12</v>
      </c>
      <c r="P27" s="217"/>
      <c r="Q27" s="217"/>
      <c r="R27" s="217"/>
      <c r="S27" s="218" t="e">
        <f>IF(VLOOKUP($AY$2,Data,34,FALSE)=0,"-",VLOOKUP($AY$2,Data,34,FALSE))</f>
        <v>#REF!</v>
      </c>
      <c r="T27" s="218"/>
      <c r="U27" s="218"/>
      <c r="V27" s="218"/>
      <c r="W27" s="218"/>
      <c r="X27" s="218"/>
      <c r="Y27" s="218"/>
      <c r="Z27" s="218"/>
      <c r="AA27" s="218"/>
      <c r="AB27" s="214" t="s">
        <v>29</v>
      </c>
      <c r="AC27" s="214"/>
      <c r="AD27" s="214"/>
      <c r="AE27" s="215"/>
      <c r="AF27" s="216" t="s">
        <v>13</v>
      </c>
      <c r="AG27" s="217"/>
      <c r="AH27" s="217"/>
      <c r="AI27" s="217"/>
      <c r="AJ27" s="218" t="e">
        <f>IF(VLOOKUP($AY$2,Data,33,FALSE)=0,"-",VLOOKUP($AY$2,Data,33,FALSE))</f>
        <v>#REF!</v>
      </c>
      <c r="AK27" s="218"/>
      <c r="AL27" s="218"/>
      <c r="AM27" s="218"/>
      <c r="AN27" s="218"/>
      <c r="AO27" s="218"/>
      <c r="AP27" s="218"/>
      <c r="AQ27" s="218"/>
      <c r="AR27" s="218"/>
      <c r="AS27" s="214" t="s">
        <v>30</v>
      </c>
      <c r="AT27" s="214"/>
      <c r="AU27" s="214"/>
      <c r="AV27" s="215"/>
    </row>
    <row r="28" spans="2:48" ht="24.75" customHeight="1">
      <c r="B28" s="210" t="s">
        <v>14</v>
      </c>
      <c r="C28" s="211"/>
      <c r="D28" s="211"/>
      <c r="E28" s="211"/>
      <c r="F28" s="211"/>
      <c r="G28" s="211"/>
      <c r="H28" s="211"/>
      <c r="I28" s="211"/>
      <c r="J28" s="211"/>
      <c r="K28" s="211"/>
      <c r="L28" s="211"/>
      <c r="M28" s="211"/>
      <c r="N28" s="212"/>
      <c r="O28" s="216" t="s">
        <v>12</v>
      </c>
      <c r="P28" s="217"/>
      <c r="Q28" s="217"/>
      <c r="R28" s="217"/>
      <c r="S28" s="218" t="e">
        <f>IF(VLOOKUP($AY$2,Data,38,FALSE)=0,"-",VLOOKUP($AY$2,Data,38,FALSE))</f>
        <v>#REF!</v>
      </c>
      <c r="T28" s="218"/>
      <c r="U28" s="218"/>
      <c r="V28" s="218"/>
      <c r="W28" s="218"/>
      <c r="X28" s="218"/>
      <c r="Y28" s="218"/>
      <c r="Z28" s="218"/>
      <c r="AA28" s="218"/>
      <c r="AB28" s="214" t="s">
        <v>33</v>
      </c>
      <c r="AC28" s="214"/>
      <c r="AD28" s="214"/>
      <c r="AE28" s="215"/>
      <c r="AF28" s="216" t="s">
        <v>13</v>
      </c>
      <c r="AG28" s="217"/>
      <c r="AH28" s="217"/>
      <c r="AI28" s="217"/>
      <c r="AJ28" s="218" t="e">
        <f>IF(VLOOKUP($AY$2,Data,35,FALSE)=0,"-",VLOOKUP($AY$2,Data,35,FALSE))</f>
        <v>#REF!</v>
      </c>
      <c r="AK28" s="218"/>
      <c r="AL28" s="218"/>
      <c r="AM28" s="218"/>
      <c r="AN28" s="218"/>
      <c r="AO28" s="218"/>
      <c r="AP28" s="218"/>
      <c r="AQ28" s="218"/>
      <c r="AR28" s="218"/>
      <c r="AS28" s="214" t="s">
        <v>34</v>
      </c>
      <c r="AT28" s="214"/>
      <c r="AU28" s="214"/>
      <c r="AV28" s="215"/>
    </row>
    <row r="29" spans="2:48" ht="24.75" customHeight="1">
      <c r="B29" s="210" t="s">
        <v>15</v>
      </c>
      <c r="C29" s="211"/>
      <c r="D29" s="211"/>
      <c r="E29" s="211"/>
      <c r="F29" s="211"/>
      <c r="G29" s="211"/>
      <c r="H29" s="211"/>
      <c r="I29" s="211"/>
      <c r="J29" s="211"/>
      <c r="K29" s="211"/>
      <c r="L29" s="211"/>
      <c r="M29" s="211"/>
      <c r="N29" s="212"/>
      <c r="O29" s="216" t="s">
        <v>12</v>
      </c>
      <c r="P29" s="217"/>
      <c r="Q29" s="217"/>
      <c r="R29" s="217"/>
      <c r="S29" s="218" t="e">
        <f>IF(VLOOKUP($AY$2,Data,39,FALSE)=0,"-",VLOOKUP($AY$2,Data,39,FALSE))</f>
        <v>#REF!</v>
      </c>
      <c r="T29" s="218"/>
      <c r="U29" s="218"/>
      <c r="V29" s="218"/>
      <c r="W29" s="218"/>
      <c r="X29" s="218"/>
      <c r="Y29" s="218"/>
      <c r="Z29" s="218"/>
      <c r="AA29" s="218"/>
      <c r="AB29" s="214" t="s">
        <v>29</v>
      </c>
      <c r="AC29" s="214"/>
      <c r="AD29" s="214"/>
      <c r="AE29" s="215"/>
      <c r="AF29" s="216" t="s">
        <v>13</v>
      </c>
      <c r="AG29" s="217"/>
      <c r="AH29" s="217"/>
      <c r="AI29" s="217"/>
      <c r="AJ29" s="218" t="e">
        <f>IF(VLOOKUP($AY$2,Data,36,FALSE)=0,"-",VLOOKUP($AY$2,Data,36,FALSE))</f>
        <v>#REF!</v>
      </c>
      <c r="AK29" s="218"/>
      <c r="AL29" s="218"/>
      <c r="AM29" s="218"/>
      <c r="AN29" s="218"/>
      <c r="AO29" s="218"/>
      <c r="AP29" s="218"/>
      <c r="AQ29" s="218"/>
      <c r="AR29" s="218"/>
      <c r="AS29" s="214" t="s">
        <v>30</v>
      </c>
      <c r="AT29" s="214"/>
      <c r="AU29" s="214"/>
      <c r="AV29" s="215"/>
    </row>
    <row r="30" spans="2:48" ht="24.75" customHeight="1">
      <c r="B30" s="199" t="s">
        <v>18</v>
      </c>
      <c r="C30" s="200"/>
      <c r="D30" s="200"/>
      <c r="E30" s="200"/>
      <c r="F30" s="200"/>
      <c r="G30" s="200"/>
      <c r="H30" s="200"/>
      <c r="I30" s="200"/>
      <c r="J30" s="200"/>
      <c r="K30" s="200"/>
      <c r="L30" s="200"/>
      <c r="M30" s="200"/>
      <c r="N30" s="201"/>
      <c r="O30" s="168" t="s">
        <v>12</v>
      </c>
      <c r="P30" s="169"/>
      <c r="Q30" s="169"/>
      <c r="R30" s="169"/>
      <c r="S30" s="249" t="e">
        <f>IF(VLOOKUP($AY$2,Data,40,FALSE)=0,"-",VLOOKUP($AY$2,Data,40,FALSE))</f>
        <v>#REF!</v>
      </c>
      <c r="T30" s="249"/>
      <c r="U30" s="249"/>
      <c r="V30" s="249"/>
      <c r="W30" s="249"/>
      <c r="X30" s="249"/>
      <c r="Y30" s="249"/>
      <c r="Z30" s="249"/>
      <c r="AA30" s="249"/>
      <c r="AB30" s="166" t="s">
        <v>29</v>
      </c>
      <c r="AC30" s="166"/>
      <c r="AD30" s="166"/>
      <c r="AE30" s="167"/>
      <c r="AF30" s="168" t="s">
        <v>13</v>
      </c>
      <c r="AG30" s="169"/>
      <c r="AH30" s="169"/>
      <c r="AI30" s="169"/>
      <c r="AJ30" s="249" t="e">
        <f>IF(VLOOKUP($AY$2,Data,37,FALSE)=0,"-",VLOOKUP($AY$2,Data,37,FALSE))</f>
        <v>#REF!</v>
      </c>
      <c r="AK30" s="249"/>
      <c r="AL30" s="249"/>
      <c r="AM30" s="249"/>
      <c r="AN30" s="249"/>
      <c r="AO30" s="249"/>
      <c r="AP30" s="249"/>
      <c r="AQ30" s="249"/>
      <c r="AR30" s="249"/>
      <c r="AS30" s="166" t="s">
        <v>30</v>
      </c>
      <c r="AT30" s="166"/>
      <c r="AU30" s="166"/>
      <c r="AV30" s="167"/>
    </row>
    <row r="31" spans="2:48" ht="33.75" customHeight="1">
      <c r="B31" s="199" t="s">
        <v>16</v>
      </c>
      <c r="C31" s="200"/>
      <c r="D31" s="200"/>
      <c r="E31" s="200"/>
      <c r="F31" s="200"/>
      <c r="G31" s="200"/>
      <c r="H31" s="200"/>
      <c r="I31" s="200"/>
      <c r="J31" s="200"/>
      <c r="K31" s="200"/>
      <c r="L31" s="200"/>
      <c r="M31" s="200"/>
      <c r="N31" s="201"/>
      <c r="O31" s="310" t="e">
        <f>IF(VLOOKUP($AY$2,Data,41,FALSE)=0,"-",VLOOKUP($AY$2,Data,41,FALSE))</f>
        <v>#REF!</v>
      </c>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c r="AP31" s="311"/>
      <c r="AQ31" s="311"/>
      <c r="AR31" s="311"/>
      <c r="AS31" s="311"/>
      <c r="AT31" s="311"/>
      <c r="AU31" s="311"/>
      <c r="AV31" s="312"/>
    </row>
    <row r="32" spans="2:48" ht="21.75" customHeight="1">
      <c r="B32" s="210" t="s">
        <v>8</v>
      </c>
      <c r="C32" s="211"/>
      <c r="D32" s="211"/>
      <c r="E32" s="211"/>
      <c r="F32" s="211"/>
      <c r="G32" s="211"/>
      <c r="H32" s="211"/>
      <c r="I32" s="211"/>
      <c r="J32" s="211"/>
      <c r="K32" s="211"/>
      <c r="L32" s="211"/>
      <c r="M32" s="211"/>
      <c r="N32" s="212"/>
      <c r="O32" s="310" t="e">
        <f>IF(VLOOKUP($AY$2,Data,42,FALSE)=0,"-",VLOOKUP($AY$2,Data,42,FALSE))</f>
        <v>#REF!</v>
      </c>
      <c r="P32" s="311"/>
      <c r="Q32" s="311"/>
      <c r="R32" s="311"/>
      <c r="S32" s="311"/>
      <c r="T32" s="311"/>
      <c r="U32" s="311"/>
      <c r="V32" s="311"/>
      <c r="W32" s="311"/>
      <c r="X32" s="311"/>
      <c r="Y32" s="311"/>
      <c r="Z32" s="311"/>
      <c r="AA32" s="311"/>
      <c r="AB32" s="311"/>
      <c r="AC32" s="311"/>
      <c r="AD32" s="311"/>
      <c r="AE32" s="311"/>
      <c r="AF32" s="311"/>
      <c r="AG32" s="311"/>
      <c r="AH32" s="311"/>
      <c r="AI32" s="311"/>
      <c r="AJ32" s="311"/>
      <c r="AK32" s="311"/>
      <c r="AL32" s="311"/>
      <c r="AM32" s="311"/>
      <c r="AN32" s="311"/>
      <c r="AO32" s="311"/>
      <c r="AP32" s="311"/>
      <c r="AQ32" s="311"/>
      <c r="AR32" s="311"/>
      <c r="AS32" s="311"/>
      <c r="AT32" s="311"/>
      <c r="AU32" s="311"/>
      <c r="AV32" s="312"/>
    </row>
    <row r="33" spans="2:48" ht="18.600000000000001" customHeight="1">
      <c r="B33" s="176" t="s">
        <v>2</v>
      </c>
      <c r="C33" s="202"/>
      <c r="D33" s="202"/>
      <c r="E33" s="202"/>
      <c r="F33" s="202"/>
      <c r="G33" s="202"/>
      <c r="H33" s="202"/>
      <c r="I33" s="202"/>
      <c r="J33" s="202"/>
      <c r="K33" s="202"/>
      <c r="L33" s="202"/>
      <c r="M33" s="202"/>
      <c r="N33" s="203"/>
      <c r="O33" s="182" t="s">
        <v>27</v>
      </c>
      <c r="P33" s="183"/>
      <c r="Q33" s="183"/>
      <c r="R33" s="183"/>
      <c r="S33" s="183"/>
      <c r="T33" s="183"/>
      <c r="U33" s="183"/>
      <c r="V33" s="184"/>
      <c r="W33" s="319" t="e">
        <f>VLOOKUP($AY$2,Data,43,FALSE)</f>
        <v>#REF!</v>
      </c>
      <c r="X33" s="320"/>
      <c r="Y33" s="320"/>
      <c r="Z33" s="320"/>
      <c r="AA33" s="320"/>
      <c r="AB33" s="320"/>
      <c r="AC33" s="320"/>
      <c r="AD33" s="320"/>
      <c r="AE33" s="321"/>
      <c r="AF33" s="185" t="s">
        <v>28</v>
      </c>
      <c r="AG33" s="183"/>
      <c r="AH33" s="183"/>
      <c r="AI33" s="183"/>
      <c r="AJ33" s="183"/>
      <c r="AK33" s="183"/>
      <c r="AL33" s="183"/>
      <c r="AM33" s="184"/>
      <c r="AN33" s="319" t="e">
        <f>VLOOKUP($AY$2,Data,44,FALSE)</f>
        <v>#REF!</v>
      </c>
      <c r="AO33" s="320"/>
      <c r="AP33" s="320"/>
      <c r="AQ33" s="320"/>
      <c r="AR33" s="320"/>
      <c r="AS33" s="320"/>
      <c r="AT33" s="320"/>
      <c r="AU33" s="320"/>
      <c r="AV33" s="322"/>
    </row>
    <row r="34" spans="2:48" ht="18.600000000000001" customHeight="1">
      <c r="B34" s="204"/>
      <c r="C34" s="205"/>
      <c r="D34" s="205"/>
      <c r="E34" s="205"/>
      <c r="F34" s="205"/>
      <c r="G34" s="205"/>
      <c r="H34" s="205"/>
      <c r="I34" s="205"/>
      <c r="J34" s="205"/>
      <c r="K34" s="205"/>
      <c r="L34" s="205"/>
      <c r="M34" s="205"/>
      <c r="N34" s="206"/>
      <c r="O34" s="186" t="s">
        <v>0</v>
      </c>
      <c r="P34" s="187"/>
      <c r="Q34" s="187"/>
      <c r="R34" s="187"/>
      <c r="S34" s="187"/>
      <c r="T34" s="187"/>
      <c r="U34" s="187"/>
      <c r="V34" s="188"/>
      <c r="W34" s="313" t="e">
        <f>VLOOKUP($AY$2,Data,45,FALSE)</f>
        <v>#REF!</v>
      </c>
      <c r="X34" s="314"/>
      <c r="Y34" s="314"/>
      <c r="Z34" s="314"/>
      <c r="AA34" s="314"/>
      <c r="AB34" s="314"/>
      <c r="AC34" s="314"/>
      <c r="AD34" s="314"/>
      <c r="AE34" s="314"/>
      <c r="AF34" s="314"/>
      <c r="AG34" s="314"/>
      <c r="AH34" s="314"/>
      <c r="AI34" s="314"/>
      <c r="AJ34" s="314"/>
      <c r="AK34" s="314"/>
      <c r="AL34" s="314"/>
      <c r="AM34" s="314"/>
      <c r="AN34" s="314"/>
      <c r="AO34" s="314"/>
      <c r="AP34" s="314"/>
      <c r="AQ34" s="314"/>
      <c r="AR34" s="314"/>
      <c r="AS34" s="314"/>
      <c r="AT34" s="314"/>
      <c r="AU34" s="314"/>
      <c r="AV34" s="315"/>
    </row>
    <row r="35" spans="2:48" ht="18.600000000000001" customHeight="1">
      <c r="B35" s="176" t="s">
        <v>3</v>
      </c>
      <c r="C35" s="177"/>
      <c r="D35" s="177"/>
      <c r="E35" s="177"/>
      <c r="F35" s="177"/>
      <c r="G35" s="177"/>
      <c r="H35" s="177"/>
      <c r="I35" s="177"/>
      <c r="J35" s="177"/>
      <c r="K35" s="177"/>
      <c r="L35" s="177"/>
      <c r="M35" s="177"/>
      <c r="N35" s="178"/>
      <c r="O35" s="182" t="s">
        <v>27</v>
      </c>
      <c r="P35" s="183"/>
      <c r="Q35" s="183"/>
      <c r="R35" s="183"/>
      <c r="S35" s="183"/>
      <c r="T35" s="183"/>
      <c r="U35" s="183"/>
      <c r="V35" s="184"/>
      <c r="W35" s="319" t="e">
        <f>VLOOKUP($AY$2,Data,46,FALSE)</f>
        <v>#REF!</v>
      </c>
      <c r="X35" s="320"/>
      <c r="Y35" s="320"/>
      <c r="Z35" s="320"/>
      <c r="AA35" s="320"/>
      <c r="AB35" s="320"/>
      <c r="AC35" s="320"/>
      <c r="AD35" s="320"/>
      <c r="AE35" s="321"/>
      <c r="AF35" s="185" t="s">
        <v>28</v>
      </c>
      <c r="AG35" s="183"/>
      <c r="AH35" s="183"/>
      <c r="AI35" s="183"/>
      <c r="AJ35" s="183"/>
      <c r="AK35" s="183"/>
      <c r="AL35" s="183"/>
      <c r="AM35" s="184"/>
      <c r="AN35" s="319" t="e">
        <f>VLOOKUP($AY$2,Data,47,FALSE)</f>
        <v>#REF!</v>
      </c>
      <c r="AO35" s="320"/>
      <c r="AP35" s="320"/>
      <c r="AQ35" s="320"/>
      <c r="AR35" s="320"/>
      <c r="AS35" s="320"/>
      <c r="AT35" s="320"/>
      <c r="AU35" s="320"/>
      <c r="AV35" s="322"/>
    </row>
    <row r="36" spans="2:48" ht="18.600000000000001" customHeight="1">
      <c r="B36" s="179"/>
      <c r="C36" s="180"/>
      <c r="D36" s="180"/>
      <c r="E36" s="180"/>
      <c r="F36" s="180"/>
      <c r="G36" s="180"/>
      <c r="H36" s="180"/>
      <c r="I36" s="180"/>
      <c r="J36" s="180"/>
      <c r="K36" s="180"/>
      <c r="L36" s="180"/>
      <c r="M36" s="180"/>
      <c r="N36" s="181"/>
      <c r="O36" s="186" t="s">
        <v>0</v>
      </c>
      <c r="P36" s="187"/>
      <c r="Q36" s="187"/>
      <c r="R36" s="187"/>
      <c r="S36" s="187"/>
      <c r="T36" s="187"/>
      <c r="U36" s="187"/>
      <c r="V36" s="188"/>
      <c r="W36" s="313" t="e">
        <f>VLOOKUP($AY$2,Data,48,FALSE)</f>
        <v>#REF!</v>
      </c>
      <c r="X36" s="314"/>
      <c r="Y36" s="314"/>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5"/>
    </row>
    <row r="37" spans="2:48" ht="18.600000000000001" customHeight="1">
      <c r="B37" s="192" t="s">
        <v>1</v>
      </c>
      <c r="C37" s="177"/>
      <c r="D37" s="177"/>
      <c r="E37" s="177"/>
      <c r="F37" s="177"/>
      <c r="G37" s="177"/>
      <c r="H37" s="177"/>
      <c r="I37" s="177"/>
      <c r="J37" s="177"/>
      <c r="K37" s="177"/>
      <c r="L37" s="177"/>
      <c r="M37" s="177"/>
      <c r="N37" s="178"/>
      <c r="O37" s="316" t="e">
        <f>VLOOKUP($AY$2,Data,49,FALSE)</f>
        <v>#REF!</v>
      </c>
      <c r="P37" s="317"/>
      <c r="Q37" s="317"/>
      <c r="R37" s="317"/>
      <c r="S37" s="317"/>
      <c r="T37" s="317"/>
      <c r="U37" s="317"/>
      <c r="V37" s="317"/>
      <c r="W37" s="317"/>
      <c r="X37" s="317"/>
      <c r="Y37" s="317"/>
      <c r="Z37" s="317"/>
      <c r="AA37" s="317"/>
      <c r="AB37" s="317"/>
      <c r="AC37" s="317"/>
      <c r="AD37" s="317"/>
      <c r="AE37" s="317"/>
      <c r="AF37" s="317"/>
      <c r="AG37" s="317"/>
      <c r="AH37" s="317"/>
      <c r="AI37" s="317"/>
      <c r="AJ37" s="317"/>
      <c r="AK37" s="317"/>
      <c r="AL37" s="317"/>
      <c r="AM37" s="317"/>
      <c r="AN37" s="317"/>
      <c r="AO37" s="317"/>
      <c r="AP37" s="317"/>
      <c r="AQ37" s="317"/>
      <c r="AR37" s="317"/>
      <c r="AS37" s="317"/>
      <c r="AT37" s="317"/>
      <c r="AU37" s="317"/>
      <c r="AV37" s="318"/>
    </row>
    <row r="38" spans="2:48" ht="18.600000000000001" customHeight="1">
      <c r="B38" s="193"/>
      <c r="C38" s="194"/>
      <c r="D38" s="194"/>
      <c r="E38" s="194"/>
      <c r="F38" s="194"/>
      <c r="G38" s="194"/>
      <c r="H38" s="194"/>
      <c r="I38" s="194"/>
      <c r="J38" s="194"/>
      <c r="K38" s="194"/>
      <c r="L38" s="194"/>
      <c r="M38" s="194"/>
      <c r="N38" s="195"/>
      <c r="O38" s="160"/>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2"/>
    </row>
    <row r="39" spans="2:48" ht="18.600000000000001" customHeight="1">
      <c r="B39" s="193"/>
      <c r="C39" s="194"/>
      <c r="D39" s="194"/>
      <c r="E39" s="194"/>
      <c r="F39" s="194"/>
      <c r="G39" s="194"/>
      <c r="H39" s="194"/>
      <c r="I39" s="194"/>
      <c r="J39" s="194"/>
      <c r="K39" s="194"/>
      <c r="L39" s="194"/>
      <c r="M39" s="194"/>
      <c r="N39" s="195"/>
      <c r="O39" s="163"/>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5"/>
    </row>
    <row r="40" spans="2:48" ht="18.600000000000001" customHeight="1">
      <c r="B40" s="193"/>
      <c r="C40" s="194"/>
      <c r="D40" s="194"/>
      <c r="E40" s="194"/>
      <c r="F40" s="194"/>
      <c r="G40" s="194"/>
      <c r="H40" s="194"/>
      <c r="I40" s="194"/>
      <c r="J40" s="194"/>
      <c r="K40" s="194"/>
      <c r="L40" s="194"/>
      <c r="M40" s="194"/>
      <c r="N40" s="195"/>
      <c r="O40" s="163"/>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5"/>
    </row>
    <row r="41" spans="2:48" ht="18.600000000000001" customHeight="1">
      <c r="B41" s="193"/>
      <c r="C41" s="194"/>
      <c r="D41" s="194"/>
      <c r="E41" s="194"/>
      <c r="F41" s="194"/>
      <c r="G41" s="194"/>
      <c r="H41" s="194"/>
      <c r="I41" s="194"/>
      <c r="J41" s="194"/>
      <c r="K41" s="194"/>
      <c r="L41" s="194"/>
      <c r="M41" s="194"/>
      <c r="N41" s="195"/>
      <c r="O41" s="171"/>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3"/>
    </row>
    <row r="42" spans="2:48" ht="18.600000000000001" customHeight="1">
      <c r="B42" s="174" t="s">
        <v>20</v>
      </c>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row>
    <row r="43" spans="2:48" ht="18.600000000000001" customHeight="1">
      <c r="B43" s="175" t="s">
        <v>48</v>
      </c>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row>
  </sheetData>
  <mergeCells count="154">
    <mergeCell ref="O6:AV6"/>
    <mergeCell ref="AK17:AQ17"/>
    <mergeCell ref="S25:AA25"/>
    <mergeCell ref="AF22:AI22"/>
    <mergeCell ref="AB24:AE24"/>
    <mergeCell ref="B6:N6"/>
    <mergeCell ref="O16:R16"/>
    <mergeCell ref="O17:R17"/>
    <mergeCell ref="AB18:AE18"/>
    <mergeCell ref="AS16:AV16"/>
    <mergeCell ref="B21:G23"/>
    <mergeCell ref="O23:R23"/>
    <mergeCell ref="S23:AA23"/>
    <mergeCell ref="AB21:AE21"/>
    <mergeCell ref="AB22:AE22"/>
    <mergeCell ref="AJ23:AR23"/>
    <mergeCell ref="AJ24:AR24"/>
    <mergeCell ref="AS25:AV25"/>
    <mergeCell ref="AS23:AV23"/>
    <mergeCell ref="B24:G26"/>
    <mergeCell ref="S15:AA15"/>
    <mergeCell ref="O15:R15"/>
    <mergeCell ref="H20:N20"/>
    <mergeCell ref="AJ15:AR15"/>
    <mergeCell ref="O31:AV31"/>
    <mergeCell ref="AB23:AE23"/>
    <mergeCell ref="AS22:AV22"/>
    <mergeCell ref="AS26:AV26"/>
    <mergeCell ref="H23:N23"/>
    <mergeCell ref="H26:N26"/>
    <mergeCell ref="S24:AA24"/>
    <mergeCell ref="H24:N24"/>
    <mergeCell ref="O22:R22"/>
    <mergeCell ref="O26:R26"/>
    <mergeCell ref="S30:AA30"/>
    <mergeCell ref="AJ26:AR26"/>
    <mergeCell ref="AF29:AI29"/>
    <mergeCell ref="AB27:AE27"/>
    <mergeCell ref="AB28:AE28"/>
    <mergeCell ref="AB29:AE29"/>
    <mergeCell ref="AS28:AV28"/>
    <mergeCell ref="O25:R25"/>
    <mergeCell ref="B32:N32"/>
    <mergeCell ref="S29:AA29"/>
    <mergeCell ref="AB26:AE26"/>
    <mergeCell ref="AF18:AI18"/>
    <mergeCell ref="AF19:AI19"/>
    <mergeCell ref="O36:V36"/>
    <mergeCell ref="O35:V35"/>
    <mergeCell ref="AF28:AI28"/>
    <mergeCell ref="O32:AV32"/>
    <mergeCell ref="AS30:AV30"/>
    <mergeCell ref="AN35:AV35"/>
    <mergeCell ref="AF23:AI23"/>
    <mergeCell ref="W36:AV36"/>
    <mergeCell ref="AS21:AV21"/>
    <mergeCell ref="AF20:AI20"/>
    <mergeCell ref="AF21:AI21"/>
    <mergeCell ref="AS19:AV19"/>
    <mergeCell ref="AS20:AV20"/>
    <mergeCell ref="AJ20:AR20"/>
    <mergeCell ref="AJ21:AR21"/>
    <mergeCell ref="AS24:AV24"/>
    <mergeCell ref="B27:N27"/>
    <mergeCell ref="AF26:AI26"/>
    <mergeCell ref="B31:N31"/>
    <mergeCell ref="AB20:AE20"/>
    <mergeCell ref="B28:N28"/>
    <mergeCell ref="B29:N29"/>
    <mergeCell ref="AJ25:AR25"/>
    <mergeCell ref="AJ28:AR28"/>
    <mergeCell ref="B30:N30"/>
    <mergeCell ref="O24:R24"/>
    <mergeCell ref="AF24:AI24"/>
    <mergeCell ref="AF25:AI25"/>
    <mergeCell ref="AF27:AI27"/>
    <mergeCell ref="AJ27:AR27"/>
    <mergeCell ref="AF30:AI30"/>
    <mergeCell ref="AB30:AE30"/>
    <mergeCell ref="AJ30:AR30"/>
    <mergeCell ref="S28:AA28"/>
    <mergeCell ref="O27:R27"/>
    <mergeCell ref="AB25:AE25"/>
    <mergeCell ref="O28:R28"/>
    <mergeCell ref="O29:R29"/>
    <mergeCell ref="O30:R30"/>
    <mergeCell ref="O20:R20"/>
    <mergeCell ref="O21:R21"/>
    <mergeCell ref="B43:AV43"/>
    <mergeCell ref="W34:AV34"/>
    <mergeCell ref="B33:N34"/>
    <mergeCell ref="B42:AV42"/>
    <mergeCell ref="B35:N36"/>
    <mergeCell ref="O37:AV37"/>
    <mergeCell ref="O39:AV39"/>
    <mergeCell ref="O33:V33"/>
    <mergeCell ref="O34:V34"/>
    <mergeCell ref="AF35:AM35"/>
    <mergeCell ref="W33:AE33"/>
    <mergeCell ref="AN33:AV33"/>
    <mergeCell ref="W35:AE35"/>
    <mergeCell ref="AF33:AM33"/>
    <mergeCell ref="O41:AV41"/>
    <mergeCell ref="B37:N41"/>
    <mergeCell ref="O40:AV40"/>
    <mergeCell ref="O38:AV38"/>
    <mergeCell ref="AB19:AE19"/>
    <mergeCell ref="B11:N12"/>
    <mergeCell ref="O11:AV12"/>
    <mergeCell ref="S20:AA20"/>
    <mergeCell ref="AS27:AV27"/>
    <mergeCell ref="S26:AA26"/>
    <mergeCell ref="S27:AA27"/>
    <mergeCell ref="AJ29:AR29"/>
    <mergeCell ref="H19:N19"/>
    <mergeCell ref="AS15:AV15"/>
    <mergeCell ref="AF15:AI15"/>
    <mergeCell ref="AF16:AI16"/>
    <mergeCell ref="AF17:AI17"/>
    <mergeCell ref="AB16:AE16"/>
    <mergeCell ref="H22:N22"/>
    <mergeCell ref="AS18:AV18"/>
    <mergeCell ref="AJ18:AR18"/>
    <mergeCell ref="S21:AA21"/>
    <mergeCell ref="AJ22:AR22"/>
    <mergeCell ref="H21:N21"/>
    <mergeCell ref="AJ16:AR16"/>
    <mergeCell ref="H25:N25"/>
    <mergeCell ref="AS29:AV29"/>
    <mergeCell ref="S22:AA22"/>
    <mergeCell ref="O4:AV5"/>
    <mergeCell ref="H18:N18"/>
    <mergeCell ref="O18:R18"/>
    <mergeCell ref="H16:N16"/>
    <mergeCell ref="B2:AV2"/>
    <mergeCell ref="B7:N8"/>
    <mergeCell ref="B4:N5"/>
    <mergeCell ref="O7:AV8"/>
    <mergeCell ref="B9:N10"/>
    <mergeCell ref="AB15:AE15"/>
    <mergeCell ref="T17:Z17"/>
    <mergeCell ref="O9:AV10"/>
    <mergeCell ref="B15:G20"/>
    <mergeCell ref="O19:R19"/>
    <mergeCell ref="B13:N14"/>
    <mergeCell ref="O13:AV14"/>
    <mergeCell ref="S16:AA16"/>
    <mergeCell ref="S18:AA18"/>
    <mergeCell ref="H17:N17"/>
    <mergeCell ref="AS17:AV17"/>
    <mergeCell ref="AB17:AE17"/>
    <mergeCell ref="AJ19:AR19"/>
    <mergeCell ref="S19:AA19"/>
    <mergeCell ref="H15:N15"/>
  </mergeCells>
  <phoneticPr fontId="2"/>
  <printOptions horizontalCentered="1"/>
  <pageMargins left="0.39370078740157483" right="0.39370078740157483" top="0.41" bottom="0.26" header="0.35" footer="0.24"/>
  <pageSetup paperSize="9" scale="98"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Y43"/>
  <sheetViews>
    <sheetView view="pageBreakPreview" zoomScale="75" zoomScaleNormal="100" workbookViewId="0">
      <selection activeCell="B7" sqref="B7:N8"/>
    </sheetView>
  </sheetViews>
  <sheetFormatPr defaultRowHeight="18.600000000000001" customHeight="1"/>
  <cols>
    <col min="1" max="1" width="2.125" style="1" customWidth="1"/>
    <col min="2" max="14" width="2.375" style="1" customWidth="1"/>
    <col min="15" max="47" width="2" style="1" customWidth="1"/>
    <col min="48" max="48" width="1.875" style="1" customWidth="1"/>
    <col min="49" max="49" width="2.125" style="1" customWidth="1"/>
    <col min="50" max="50" width="13.25" style="1" customWidth="1"/>
    <col min="51" max="51" width="2.75" style="1" customWidth="1"/>
    <col min="52" max="61" width="2.125" style="1" customWidth="1"/>
    <col min="62" max="16384" width="9" style="1"/>
  </cols>
  <sheetData>
    <row r="1" spans="2:51" ht="36.75" customHeight="1"/>
    <row r="2" spans="2:51" ht="18.600000000000001" customHeight="1">
      <c r="B2" s="289" t="s">
        <v>25</v>
      </c>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X2" s="11" t="s">
        <v>43</v>
      </c>
      <c r="AY2" s="12">
        <v>29</v>
      </c>
    </row>
    <row r="3" spans="2:51" ht="9.75" customHeight="1">
      <c r="AS3" s="3"/>
      <c r="AT3" s="3"/>
      <c r="AU3" s="3"/>
      <c r="AV3" s="2"/>
    </row>
    <row r="4" spans="2:51" ht="15.75" customHeight="1">
      <c r="B4" s="291" t="s">
        <v>110</v>
      </c>
      <c r="C4" s="292"/>
      <c r="D4" s="292"/>
      <c r="E4" s="292"/>
      <c r="F4" s="292"/>
      <c r="G4" s="292"/>
      <c r="H4" s="292"/>
      <c r="I4" s="292"/>
      <c r="J4" s="292"/>
      <c r="K4" s="292"/>
      <c r="L4" s="292"/>
      <c r="M4" s="292"/>
      <c r="N4" s="293"/>
      <c r="O4" s="291" t="e">
        <f>VLOOKUP($AY$2,Data,3,FALSE)</f>
        <v>#REF!</v>
      </c>
      <c r="P4" s="292"/>
      <c r="Q4" s="29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3"/>
    </row>
    <row r="5" spans="2:51" ht="15.75" customHeight="1">
      <c r="B5" s="294"/>
      <c r="C5" s="295"/>
      <c r="D5" s="295"/>
      <c r="E5" s="295"/>
      <c r="F5" s="295"/>
      <c r="G5" s="295"/>
      <c r="H5" s="295"/>
      <c r="I5" s="295"/>
      <c r="J5" s="295"/>
      <c r="K5" s="295"/>
      <c r="L5" s="295"/>
      <c r="M5" s="295"/>
      <c r="N5" s="296"/>
      <c r="O5" s="294"/>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6"/>
    </row>
    <row r="6" spans="2:51" ht="23.25" customHeight="1">
      <c r="B6" s="303" t="s">
        <v>23</v>
      </c>
      <c r="C6" s="304"/>
      <c r="D6" s="304"/>
      <c r="E6" s="304"/>
      <c r="F6" s="304"/>
      <c r="G6" s="304"/>
      <c r="H6" s="304"/>
      <c r="I6" s="304"/>
      <c r="J6" s="304"/>
      <c r="K6" s="304"/>
      <c r="L6" s="304"/>
      <c r="M6" s="304"/>
      <c r="N6" s="305"/>
      <c r="O6" s="307" t="e">
        <f>VLOOKUP($AY$2,Data,4,FALSE)</f>
        <v>#REF!</v>
      </c>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8"/>
      <c r="AS6" s="308"/>
      <c r="AT6" s="308"/>
      <c r="AU6" s="308"/>
      <c r="AV6" s="309"/>
    </row>
    <row r="7" spans="2:51" ht="18.600000000000001" customHeight="1">
      <c r="B7" s="176" t="s">
        <v>26</v>
      </c>
      <c r="C7" s="177"/>
      <c r="D7" s="177"/>
      <c r="E7" s="177"/>
      <c r="F7" s="177"/>
      <c r="G7" s="177"/>
      <c r="H7" s="177"/>
      <c r="I7" s="177"/>
      <c r="J7" s="177"/>
      <c r="K7" s="177"/>
      <c r="L7" s="177"/>
      <c r="M7" s="177"/>
      <c r="N7" s="178"/>
      <c r="O7" s="291" t="e">
        <f>VLOOKUP($AY$2,Data,5,FALSE)&amp;VLOOKUP($AY$2,Data,6,FALSE)</f>
        <v>#REF!</v>
      </c>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3"/>
    </row>
    <row r="8" spans="2:51" ht="18.600000000000001" customHeight="1">
      <c r="B8" s="179"/>
      <c r="C8" s="180"/>
      <c r="D8" s="180"/>
      <c r="E8" s="180"/>
      <c r="F8" s="180"/>
      <c r="G8" s="180"/>
      <c r="H8" s="180"/>
      <c r="I8" s="180"/>
      <c r="J8" s="180"/>
      <c r="K8" s="180"/>
      <c r="L8" s="180"/>
      <c r="M8" s="180"/>
      <c r="N8" s="181"/>
      <c r="O8" s="294"/>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6"/>
    </row>
    <row r="9" spans="2:51" ht="17.25" customHeight="1">
      <c r="B9" s="176" t="s">
        <v>24</v>
      </c>
      <c r="C9" s="177"/>
      <c r="D9" s="177"/>
      <c r="E9" s="177"/>
      <c r="F9" s="177"/>
      <c r="G9" s="177"/>
      <c r="H9" s="177"/>
      <c r="I9" s="177"/>
      <c r="J9" s="177"/>
      <c r="K9" s="177"/>
      <c r="L9" s="177"/>
      <c r="M9" s="177"/>
      <c r="N9" s="178"/>
      <c r="O9" s="291" t="e">
        <f>VLOOKUP($AY$2,Data,7,FALSE)</f>
        <v>#REF!</v>
      </c>
      <c r="P9" s="292"/>
      <c r="Q9" s="292"/>
      <c r="R9" s="292"/>
      <c r="S9" s="292"/>
      <c r="T9" s="292"/>
      <c r="U9" s="292"/>
      <c r="V9" s="292"/>
      <c r="W9" s="292"/>
      <c r="X9" s="292"/>
      <c r="Y9" s="292"/>
      <c r="Z9" s="292"/>
      <c r="AA9" s="292"/>
      <c r="AB9" s="292"/>
      <c r="AC9" s="292"/>
      <c r="AD9" s="292"/>
      <c r="AE9" s="292"/>
      <c r="AF9" s="292"/>
      <c r="AG9" s="292"/>
      <c r="AH9" s="292"/>
      <c r="AI9" s="292"/>
      <c r="AJ9" s="292"/>
      <c r="AK9" s="292"/>
      <c r="AL9" s="292"/>
      <c r="AM9" s="292"/>
      <c r="AN9" s="292"/>
      <c r="AO9" s="292"/>
      <c r="AP9" s="292"/>
      <c r="AQ9" s="292"/>
      <c r="AR9" s="292"/>
      <c r="AS9" s="292"/>
      <c r="AT9" s="292"/>
      <c r="AU9" s="292"/>
      <c r="AV9" s="293"/>
    </row>
    <row r="10" spans="2:51" ht="17.25" customHeight="1">
      <c r="B10" s="179"/>
      <c r="C10" s="180"/>
      <c r="D10" s="180"/>
      <c r="E10" s="180"/>
      <c r="F10" s="180"/>
      <c r="G10" s="180"/>
      <c r="H10" s="180"/>
      <c r="I10" s="180"/>
      <c r="J10" s="180"/>
      <c r="K10" s="180"/>
      <c r="L10" s="180"/>
      <c r="M10" s="180"/>
      <c r="N10" s="181"/>
      <c r="O10" s="294"/>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6"/>
    </row>
    <row r="11" spans="2:51" ht="15.75" customHeight="1">
      <c r="B11" s="192" t="s">
        <v>111</v>
      </c>
      <c r="C11" s="177"/>
      <c r="D11" s="177"/>
      <c r="E11" s="177"/>
      <c r="F11" s="177"/>
      <c r="G11" s="177"/>
      <c r="H11" s="177"/>
      <c r="I11" s="177"/>
      <c r="J11" s="177"/>
      <c r="K11" s="177"/>
      <c r="L11" s="177"/>
      <c r="M11" s="177"/>
      <c r="N11" s="178"/>
      <c r="O11" s="323" t="e">
        <f>VLOOKUP($AY$2,Data,8,FALSE)</f>
        <v>#REF!</v>
      </c>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5"/>
    </row>
    <row r="12" spans="2:51" ht="15.75" customHeight="1">
      <c r="B12" s="179"/>
      <c r="C12" s="180"/>
      <c r="D12" s="180"/>
      <c r="E12" s="180"/>
      <c r="F12" s="180"/>
      <c r="G12" s="180"/>
      <c r="H12" s="180"/>
      <c r="I12" s="180"/>
      <c r="J12" s="180"/>
      <c r="K12" s="180"/>
      <c r="L12" s="180"/>
      <c r="M12" s="180"/>
      <c r="N12" s="181"/>
      <c r="O12" s="326"/>
      <c r="P12" s="327"/>
      <c r="Q12" s="327"/>
      <c r="R12" s="327"/>
      <c r="S12" s="327"/>
      <c r="T12" s="327"/>
      <c r="U12" s="327"/>
      <c r="V12" s="327"/>
      <c r="W12" s="327"/>
      <c r="X12" s="327"/>
      <c r="Y12" s="327"/>
      <c r="Z12" s="327"/>
      <c r="AA12" s="327"/>
      <c r="AB12" s="327"/>
      <c r="AC12" s="327"/>
      <c r="AD12" s="327"/>
      <c r="AE12" s="327"/>
      <c r="AF12" s="327"/>
      <c r="AG12" s="327"/>
      <c r="AH12" s="327"/>
      <c r="AI12" s="327"/>
      <c r="AJ12" s="327"/>
      <c r="AK12" s="327"/>
      <c r="AL12" s="327"/>
      <c r="AM12" s="327"/>
      <c r="AN12" s="327"/>
      <c r="AO12" s="327"/>
      <c r="AP12" s="327"/>
      <c r="AQ12" s="327"/>
      <c r="AR12" s="327"/>
      <c r="AS12" s="327"/>
      <c r="AT12" s="327"/>
      <c r="AU12" s="327"/>
      <c r="AV12" s="328"/>
    </row>
    <row r="13" spans="2:51" ht="18.600000000000001" customHeight="1">
      <c r="B13" s="266" t="s">
        <v>114</v>
      </c>
      <c r="C13" s="267"/>
      <c r="D13" s="267"/>
      <c r="E13" s="267"/>
      <c r="F13" s="267"/>
      <c r="G13" s="267"/>
      <c r="H13" s="267"/>
      <c r="I13" s="267"/>
      <c r="J13" s="267"/>
      <c r="K13" s="267"/>
      <c r="L13" s="267"/>
      <c r="M13" s="267"/>
      <c r="N13" s="268"/>
      <c r="O13" s="272" t="e">
        <f>VLOOKUP($AY$2,Data,2,FALSE)</f>
        <v>#REF!</v>
      </c>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4"/>
    </row>
    <row r="14" spans="2:51" ht="18.600000000000001" customHeight="1">
      <c r="B14" s="269"/>
      <c r="C14" s="270"/>
      <c r="D14" s="270"/>
      <c r="E14" s="270"/>
      <c r="F14" s="270"/>
      <c r="G14" s="270"/>
      <c r="H14" s="270"/>
      <c r="I14" s="270"/>
      <c r="J14" s="270"/>
      <c r="K14" s="270"/>
      <c r="L14" s="270"/>
      <c r="M14" s="270"/>
      <c r="N14" s="271"/>
      <c r="O14" s="275"/>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7"/>
    </row>
    <row r="15" spans="2:51" ht="24.75" customHeight="1">
      <c r="B15" s="176" t="s">
        <v>9</v>
      </c>
      <c r="C15" s="177"/>
      <c r="D15" s="177"/>
      <c r="E15" s="177"/>
      <c r="F15" s="177"/>
      <c r="G15" s="260"/>
      <c r="H15" s="237" t="s">
        <v>4</v>
      </c>
      <c r="I15" s="238"/>
      <c r="J15" s="238"/>
      <c r="K15" s="238"/>
      <c r="L15" s="238"/>
      <c r="M15" s="238"/>
      <c r="N15" s="239"/>
      <c r="O15" s="168" t="s">
        <v>12</v>
      </c>
      <c r="P15" s="169"/>
      <c r="Q15" s="169"/>
      <c r="R15" s="169"/>
      <c r="S15" s="281" t="e">
        <f>IF(VLOOKUP($AY$2,Data,10,FALSE)=0,"-",VLOOKUP($AY$2,Data,10,FALSE))</f>
        <v>#REF!</v>
      </c>
      <c r="T15" s="281"/>
      <c r="U15" s="281"/>
      <c r="V15" s="281"/>
      <c r="W15" s="281"/>
      <c r="X15" s="281"/>
      <c r="Y15" s="281"/>
      <c r="Z15" s="281"/>
      <c r="AA15" s="281"/>
      <c r="AB15" s="281"/>
      <c r="AC15" s="281"/>
      <c r="AD15" s="281"/>
      <c r="AE15" s="282"/>
      <c r="AF15" s="168" t="s">
        <v>13</v>
      </c>
      <c r="AG15" s="169"/>
      <c r="AH15" s="169"/>
      <c r="AI15" s="169"/>
      <c r="AJ15" s="281" t="e">
        <f>IF(VLOOKUP($AY$2,Data,9,FALSE)=0,"-",VLOOKUP($AY$2,Data,9,FALSE))</f>
        <v>#REF!</v>
      </c>
      <c r="AK15" s="281"/>
      <c r="AL15" s="281"/>
      <c r="AM15" s="281"/>
      <c r="AN15" s="281"/>
      <c r="AO15" s="281"/>
      <c r="AP15" s="281"/>
      <c r="AQ15" s="281"/>
      <c r="AR15" s="281"/>
      <c r="AS15" s="281"/>
      <c r="AT15" s="281"/>
      <c r="AU15" s="281"/>
      <c r="AV15" s="282"/>
    </row>
    <row r="16" spans="2:51" ht="24.75" customHeight="1">
      <c r="B16" s="193"/>
      <c r="C16" s="194"/>
      <c r="D16" s="194"/>
      <c r="E16" s="194"/>
      <c r="F16" s="194"/>
      <c r="G16" s="261"/>
      <c r="H16" s="229" t="s">
        <v>5</v>
      </c>
      <c r="I16" s="230"/>
      <c r="J16" s="230"/>
      <c r="K16" s="230"/>
      <c r="L16" s="230"/>
      <c r="M16" s="230"/>
      <c r="N16" s="231"/>
      <c r="O16" s="232" t="s">
        <v>12</v>
      </c>
      <c r="P16" s="233"/>
      <c r="Q16" s="233"/>
      <c r="R16" s="233"/>
      <c r="S16" s="234" t="e">
        <f>IF(VLOOKUP($AY$2,Data,16,FALSE)=0,"-",VLOOKUP($AY$2,Data,16,FALSE))</f>
        <v>#REF!</v>
      </c>
      <c r="T16" s="234"/>
      <c r="U16" s="234"/>
      <c r="V16" s="234"/>
      <c r="W16" s="234"/>
      <c r="X16" s="234"/>
      <c r="Y16" s="234"/>
      <c r="Z16" s="234"/>
      <c r="AA16" s="234"/>
      <c r="AB16" s="235" t="s">
        <v>29</v>
      </c>
      <c r="AC16" s="235"/>
      <c r="AD16" s="235"/>
      <c r="AE16" s="236"/>
      <c r="AF16" s="232" t="s">
        <v>13</v>
      </c>
      <c r="AG16" s="233"/>
      <c r="AH16" s="233"/>
      <c r="AI16" s="233"/>
      <c r="AJ16" s="234" t="e">
        <f>IF(VLOOKUP($AY$2,Data,11,FALSE)=0,"-",VLOOKUP($AY$2,Data,11,FALSE))</f>
        <v>#REF!</v>
      </c>
      <c r="AK16" s="234"/>
      <c r="AL16" s="234"/>
      <c r="AM16" s="234"/>
      <c r="AN16" s="234"/>
      <c r="AO16" s="234"/>
      <c r="AP16" s="234"/>
      <c r="AQ16" s="234"/>
      <c r="AR16" s="234"/>
      <c r="AS16" s="235" t="s">
        <v>30</v>
      </c>
      <c r="AT16" s="235"/>
      <c r="AU16" s="235"/>
      <c r="AV16" s="236"/>
    </row>
    <row r="17" spans="2:48" ht="24.75" customHeight="1">
      <c r="B17" s="193"/>
      <c r="C17" s="194"/>
      <c r="D17" s="194"/>
      <c r="E17" s="194"/>
      <c r="F17" s="194"/>
      <c r="G17" s="261"/>
      <c r="H17" s="278" t="s">
        <v>19</v>
      </c>
      <c r="I17" s="279"/>
      <c r="J17" s="279"/>
      <c r="K17" s="279"/>
      <c r="L17" s="279"/>
      <c r="M17" s="279"/>
      <c r="N17" s="280"/>
      <c r="O17" s="244" t="s">
        <v>12</v>
      </c>
      <c r="P17" s="245"/>
      <c r="Q17" s="245"/>
      <c r="R17" s="245"/>
      <c r="S17" s="13" t="s">
        <v>44</v>
      </c>
      <c r="T17" s="306" t="e">
        <f>IF(VLOOKUP($AY$2,Data,17,FALSE)=0,"-",VLOOKUP($AY$2,Data,17,FALSE))</f>
        <v>#REF!</v>
      </c>
      <c r="U17" s="306"/>
      <c r="V17" s="306"/>
      <c r="W17" s="306"/>
      <c r="X17" s="306"/>
      <c r="Y17" s="306"/>
      <c r="Z17" s="306"/>
      <c r="AA17" s="13" t="s">
        <v>45</v>
      </c>
      <c r="AB17" s="235" t="s">
        <v>29</v>
      </c>
      <c r="AC17" s="235"/>
      <c r="AD17" s="235"/>
      <c r="AE17" s="236"/>
      <c r="AF17" s="244" t="s">
        <v>13</v>
      </c>
      <c r="AG17" s="245"/>
      <c r="AH17" s="245"/>
      <c r="AI17" s="245"/>
      <c r="AJ17" s="13" t="s">
        <v>46</v>
      </c>
      <c r="AK17" s="306" t="e">
        <f>IF(VLOOKUP($AY$2,Data,12,FALSE)=0,"-",VLOOKUP($AY$2,Data,12,FALSE))</f>
        <v>#REF!</v>
      </c>
      <c r="AL17" s="306"/>
      <c r="AM17" s="306"/>
      <c r="AN17" s="306"/>
      <c r="AO17" s="306"/>
      <c r="AP17" s="306"/>
      <c r="AQ17" s="306"/>
      <c r="AR17" s="13" t="s">
        <v>47</v>
      </c>
      <c r="AS17" s="235" t="s">
        <v>30</v>
      </c>
      <c r="AT17" s="235"/>
      <c r="AU17" s="235"/>
      <c r="AV17" s="236"/>
    </row>
    <row r="18" spans="2:48" ht="24.75" customHeight="1">
      <c r="B18" s="193"/>
      <c r="C18" s="194"/>
      <c r="D18" s="194"/>
      <c r="E18" s="194"/>
      <c r="F18" s="194"/>
      <c r="G18" s="261"/>
      <c r="H18" s="257" t="s">
        <v>6</v>
      </c>
      <c r="I18" s="258"/>
      <c r="J18" s="258"/>
      <c r="K18" s="258"/>
      <c r="L18" s="258"/>
      <c r="M18" s="258"/>
      <c r="N18" s="259"/>
      <c r="O18" s="244" t="s">
        <v>12</v>
      </c>
      <c r="P18" s="245"/>
      <c r="Q18" s="245"/>
      <c r="R18" s="245"/>
      <c r="S18" s="306" t="e">
        <f>IF(VLOOKUP($AY$2,Data,18,FALSE)=0,"-",VLOOKUP($AY$2,Data,18,FALSE))</f>
        <v>#REF!</v>
      </c>
      <c r="T18" s="306"/>
      <c r="U18" s="306"/>
      <c r="V18" s="306"/>
      <c r="W18" s="306"/>
      <c r="X18" s="306"/>
      <c r="Y18" s="306"/>
      <c r="Z18" s="306"/>
      <c r="AA18" s="306"/>
      <c r="AB18" s="253"/>
      <c r="AC18" s="253"/>
      <c r="AD18" s="253"/>
      <c r="AE18" s="254"/>
      <c r="AF18" s="244" t="s">
        <v>13</v>
      </c>
      <c r="AG18" s="245"/>
      <c r="AH18" s="245"/>
      <c r="AI18" s="245"/>
      <c r="AJ18" s="306" t="e">
        <f>IF(VLOOKUP($AY$2,Data,13,FALSE)=0,"-",VLOOKUP($AY$2,Data,13,FALSE))</f>
        <v>#REF!</v>
      </c>
      <c r="AK18" s="306"/>
      <c r="AL18" s="306"/>
      <c r="AM18" s="306"/>
      <c r="AN18" s="306"/>
      <c r="AO18" s="306"/>
      <c r="AP18" s="306"/>
      <c r="AQ18" s="306"/>
      <c r="AR18" s="306"/>
      <c r="AS18" s="253"/>
      <c r="AT18" s="253"/>
      <c r="AU18" s="253"/>
      <c r="AV18" s="254"/>
    </row>
    <row r="19" spans="2:48" ht="24.75" customHeight="1">
      <c r="B19" s="193"/>
      <c r="C19" s="194"/>
      <c r="D19" s="194"/>
      <c r="E19" s="194"/>
      <c r="F19" s="194"/>
      <c r="G19" s="261"/>
      <c r="H19" s="257" t="s">
        <v>112</v>
      </c>
      <c r="I19" s="258"/>
      <c r="J19" s="258"/>
      <c r="K19" s="258"/>
      <c r="L19" s="258"/>
      <c r="M19" s="258"/>
      <c r="N19" s="259"/>
      <c r="O19" s="244" t="s">
        <v>12</v>
      </c>
      <c r="P19" s="245"/>
      <c r="Q19" s="245"/>
      <c r="R19" s="245"/>
      <c r="S19" s="306" t="e">
        <f>IF(VLOOKUP($AY$2,Data,19,FALSE)=0,"-",VLOOKUP($AY$2,Data,19,FALSE))</f>
        <v>#REF!</v>
      </c>
      <c r="T19" s="306"/>
      <c r="U19" s="306"/>
      <c r="V19" s="306"/>
      <c r="W19" s="306"/>
      <c r="X19" s="306"/>
      <c r="Y19" s="306"/>
      <c r="Z19" s="306"/>
      <c r="AA19" s="306"/>
      <c r="AB19" s="255" t="s">
        <v>31</v>
      </c>
      <c r="AC19" s="255"/>
      <c r="AD19" s="255"/>
      <c r="AE19" s="256"/>
      <c r="AF19" s="244" t="s">
        <v>13</v>
      </c>
      <c r="AG19" s="245"/>
      <c r="AH19" s="245"/>
      <c r="AI19" s="245"/>
      <c r="AJ19" s="306" t="e">
        <f>IF(VLOOKUP($AY$2,Data,14,FALSE)=0,"-",VLOOKUP($AY$2,Data,14,FALSE))</f>
        <v>#REF!</v>
      </c>
      <c r="AK19" s="306"/>
      <c r="AL19" s="306"/>
      <c r="AM19" s="306"/>
      <c r="AN19" s="306"/>
      <c r="AO19" s="306"/>
      <c r="AP19" s="306"/>
      <c r="AQ19" s="306"/>
      <c r="AR19" s="306"/>
      <c r="AS19" s="255" t="s">
        <v>32</v>
      </c>
      <c r="AT19" s="255"/>
      <c r="AU19" s="255"/>
      <c r="AV19" s="256"/>
    </row>
    <row r="20" spans="2:48" ht="24.75" customHeight="1">
      <c r="B20" s="179"/>
      <c r="C20" s="180"/>
      <c r="D20" s="180"/>
      <c r="E20" s="180"/>
      <c r="F20" s="180"/>
      <c r="G20" s="262"/>
      <c r="H20" s="219" t="s">
        <v>113</v>
      </c>
      <c r="I20" s="220"/>
      <c r="J20" s="220"/>
      <c r="K20" s="220"/>
      <c r="L20" s="220"/>
      <c r="M20" s="220"/>
      <c r="N20" s="221"/>
      <c r="O20" s="222" t="s">
        <v>12</v>
      </c>
      <c r="P20" s="223"/>
      <c r="Q20" s="223"/>
      <c r="R20" s="223"/>
      <c r="S20" s="240" t="e">
        <f>IF(VLOOKUP($AY$2,Data,20,FALSE)=0,"-",VLOOKUP($AY$2,Data,20,FALSE))</f>
        <v>#REF!</v>
      </c>
      <c r="T20" s="240"/>
      <c r="U20" s="240"/>
      <c r="V20" s="240"/>
      <c r="W20" s="240"/>
      <c r="X20" s="240"/>
      <c r="Y20" s="240"/>
      <c r="Z20" s="240"/>
      <c r="AA20" s="240"/>
      <c r="AB20" s="241" t="s">
        <v>31</v>
      </c>
      <c r="AC20" s="241"/>
      <c r="AD20" s="241"/>
      <c r="AE20" s="242"/>
      <c r="AF20" s="222" t="s">
        <v>13</v>
      </c>
      <c r="AG20" s="223"/>
      <c r="AH20" s="223"/>
      <c r="AI20" s="223"/>
      <c r="AJ20" s="240" t="e">
        <f>IF(VLOOKUP($AY$2,Data,15,FALSE)=0,"-",VLOOKUP($AY$2,Data,15,FALSE))</f>
        <v>#REF!</v>
      </c>
      <c r="AK20" s="240"/>
      <c r="AL20" s="240"/>
      <c r="AM20" s="240"/>
      <c r="AN20" s="240"/>
      <c r="AO20" s="240"/>
      <c r="AP20" s="240"/>
      <c r="AQ20" s="240"/>
      <c r="AR20" s="240"/>
      <c r="AS20" s="241" t="s">
        <v>32</v>
      </c>
      <c r="AT20" s="241"/>
      <c r="AU20" s="241"/>
      <c r="AV20" s="242"/>
    </row>
    <row r="21" spans="2:48" ht="24.75" customHeight="1">
      <c r="B21" s="176" t="s">
        <v>10</v>
      </c>
      <c r="C21" s="224"/>
      <c r="D21" s="224"/>
      <c r="E21" s="224"/>
      <c r="F21" s="224"/>
      <c r="G21" s="251"/>
      <c r="H21" s="237" t="s">
        <v>5</v>
      </c>
      <c r="I21" s="238"/>
      <c r="J21" s="238"/>
      <c r="K21" s="238"/>
      <c r="L21" s="238"/>
      <c r="M21" s="238"/>
      <c r="N21" s="239"/>
      <c r="O21" s="168" t="s">
        <v>12</v>
      </c>
      <c r="P21" s="169"/>
      <c r="Q21" s="169"/>
      <c r="R21" s="169"/>
      <c r="S21" s="249" t="e">
        <f>IF(VLOOKUP($AY$2,Data,24,FALSE)=0,"-",VLOOKUP($AY$2,Data,24,FALSE))</f>
        <v>#REF!</v>
      </c>
      <c r="T21" s="249"/>
      <c r="U21" s="249"/>
      <c r="V21" s="249"/>
      <c r="W21" s="249"/>
      <c r="X21" s="249"/>
      <c r="Y21" s="249"/>
      <c r="Z21" s="249"/>
      <c r="AA21" s="249"/>
      <c r="AB21" s="247" t="s">
        <v>29</v>
      </c>
      <c r="AC21" s="247"/>
      <c r="AD21" s="247"/>
      <c r="AE21" s="248"/>
      <c r="AF21" s="168" t="s">
        <v>13</v>
      </c>
      <c r="AG21" s="169"/>
      <c r="AH21" s="169"/>
      <c r="AI21" s="169"/>
      <c r="AJ21" s="249" t="e">
        <f>IF(VLOOKUP($AY$2,Data,21,FALSE)=0,"-",VLOOKUP($AY$2,Data,21,FALSE))</f>
        <v>#REF!</v>
      </c>
      <c r="AK21" s="249"/>
      <c r="AL21" s="249"/>
      <c r="AM21" s="249"/>
      <c r="AN21" s="249"/>
      <c r="AO21" s="249"/>
      <c r="AP21" s="249"/>
      <c r="AQ21" s="249"/>
      <c r="AR21" s="249"/>
      <c r="AS21" s="247" t="s">
        <v>30</v>
      </c>
      <c r="AT21" s="247"/>
      <c r="AU21" s="247"/>
      <c r="AV21" s="248"/>
    </row>
    <row r="22" spans="2:48" ht="24.75" customHeight="1">
      <c r="B22" s="225"/>
      <c r="C22" s="226"/>
      <c r="D22" s="226"/>
      <c r="E22" s="226"/>
      <c r="F22" s="226"/>
      <c r="G22" s="252"/>
      <c r="H22" s="229" t="s">
        <v>112</v>
      </c>
      <c r="I22" s="230"/>
      <c r="J22" s="230"/>
      <c r="K22" s="230"/>
      <c r="L22" s="230"/>
      <c r="M22" s="230"/>
      <c r="N22" s="231"/>
      <c r="O22" s="232" t="s">
        <v>12</v>
      </c>
      <c r="P22" s="233"/>
      <c r="Q22" s="233"/>
      <c r="R22" s="233"/>
      <c r="S22" s="234" t="e">
        <f>IF(VLOOKUP($AY$2,Data,25,FALSE)=0,"-",VLOOKUP($AY$2,Data,25,FALSE))</f>
        <v>#REF!</v>
      </c>
      <c r="T22" s="234"/>
      <c r="U22" s="234"/>
      <c r="V22" s="234"/>
      <c r="W22" s="234"/>
      <c r="X22" s="234"/>
      <c r="Y22" s="234"/>
      <c r="Z22" s="234"/>
      <c r="AA22" s="234"/>
      <c r="AB22" s="235" t="s">
        <v>31</v>
      </c>
      <c r="AC22" s="235"/>
      <c r="AD22" s="235"/>
      <c r="AE22" s="236"/>
      <c r="AF22" s="232" t="s">
        <v>13</v>
      </c>
      <c r="AG22" s="233"/>
      <c r="AH22" s="233"/>
      <c r="AI22" s="233"/>
      <c r="AJ22" s="234" t="e">
        <f>IF(VLOOKUP($AY$2,Data,22,FALSE)=0,"-",VLOOKUP($AY$2,Data,22,FALSE))</f>
        <v>#REF!</v>
      </c>
      <c r="AK22" s="234"/>
      <c r="AL22" s="234"/>
      <c r="AM22" s="234"/>
      <c r="AN22" s="234"/>
      <c r="AO22" s="234"/>
      <c r="AP22" s="234"/>
      <c r="AQ22" s="234"/>
      <c r="AR22" s="234"/>
      <c r="AS22" s="235" t="s">
        <v>32</v>
      </c>
      <c r="AT22" s="235"/>
      <c r="AU22" s="235"/>
      <c r="AV22" s="236"/>
    </row>
    <row r="23" spans="2:48" ht="24.75" customHeight="1">
      <c r="B23" s="225"/>
      <c r="C23" s="226"/>
      <c r="D23" s="226"/>
      <c r="E23" s="226"/>
      <c r="F23" s="226"/>
      <c r="G23" s="252"/>
      <c r="H23" s="219" t="s">
        <v>113</v>
      </c>
      <c r="I23" s="220"/>
      <c r="J23" s="220"/>
      <c r="K23" s="220"/>
      <c r="L23" s="220"/>
      <c r="M23" s="220"/>
      <c r="N23" s="221"/>
      <c r="O23" s="222" t="s">
        <v>12</v>
      </c>
      <c r="P23" s="223"/>
      <c r="Q23" s="223"/>
      <c r="R23" s="223"/>
      <c r="S23" s="240" t="e">
        <f>IF(VLOOKUP($AY$2,Data,26,FALSE)=0,"-",VLOOKUP($AY$2,Data,26,FALSE))</f>
        <v>#REF!</v>
      </c>
      <c r="T23" s="240"/>
      <c r="U23" s="240"/>
      <c r="V23" s="240"/>
      <c r="W23" s="240"/>
      <c r="X23" s="240"/>
      <c r="Y23" s="240"/>
      <c r="Z23" s="240"/>
      <c r="AA23" s="240"/>
      <c r="AB23" s="241" t="s">
        <v>31</v>
      </c>
      <c r="AC23" s="241"/>
      <c r="AD23" s="241"/>
      <c r="AE23" s="242"/>
      <c r="AF23" s="222" t="s">
        <v>13</v>
      </c>
      <c r="AG23" s="223"/>
      <c r="AH23" s="223"/>
      <c r="AI23" s="223"/>
      <c r="AJ23" s="240" t="e">
        <f>IF(VLOOKUP($AY$2,Data,23,FALSE)=0,"-",VLOOKUP($AY$2,Data,23,FALSE))</f>
        <v>#REF!</v>
      </c>
      <c r="AK23" s="240"/>
      <c r="AL23" s="240"/>
      <c r="AM23" s="240"/>
      <c r="AN23" s="240"/>
      <c r="AO23" s="240"/>
      <c r="AP23" s="240"/>
      <c r="AQ23" s="240"/>
      <c r="AR23" s="240"/>
      <c r="AS23" s="241" t="s">
        <v>32</v>
      </c>
      <c r="AT23" s="241"/>
      <c r="AU23" s="241"/>
      <c r="AV23" s="242"/>
    </row>
    <row r="24" spans="2:48" ht="24.75" customHeight="1">
      <c r="B24" s="176" t="s">
        <v>11</v>
      </c>
      <c r="C24" s="224"/>
      <c r="D24" s="224"/>
      <c r="E24" s="224"/>
      <c r="F24" s="224"/>
      <c r="G24" s="224"/>
      <c r="H24" s="237" t="s">
        <v>5</v>
      </c>
      <c r="I24" s="238"/>
      <c r="J24" s="238"/>
      <c r="K24" s="238"/>
      <c r="L24" s="238"/>
      <c r="M24" s="238"/>
      <c r="N24" s="239"/>
      <c r="O24" s="168" t="s">
        <v>12</v>
      </c>
      <c r="P24" s="169"/>
      <c r="Q24" s="169"/>
      <c r="R24" s="169"/>
      <c r="S24" s="249" t="e">
        <f>IF(VLOOKUP($AY$2,Data,30,FALSE)=0,"-",VLOOKUP($AY$2,Data,30,FALSE))</f>
        <v>#REF!</v>
      </c>
      <c r="T24" s="249"/>
      <c r="U24" s="249"/>
      <c r="V24" s="249"/>
      <c r="W24" s="249"/>
      <c r="X24" s="249"/>
      <c r="Y24" s="249"/>
      <c r="Z24" s="249"/>
      <c r="AA24" s="249"/>
      <c r="AB24" s="247" t="s">
        <v>29</v>
      </c>
      <c r="AC24" s="247"/>
      <c r="AD24" s="247"/>
      <c r="AE24" s="248"/>
      <c r="AF24" s="168" t="s">
        <v>13</v>
      </c>
      <c r="AG24" s="169"/>
      <c r="AH24" s="169"/>
      <c r="AI24" s="169"/>
      <c r="AJ24" s="249" t="e">
        <f>IF(VLOOKUP($AY$2,Data,27,FALSE)=0,"-",VLOOKUP($AY$2,Data,27,FALSE))</f>
        <v>#REF!</v>
      </c>
      <c r="AK24" s="249"/>
      <c r="AL24" s="249"/>
      <c r="AM24" s="249"/>
      <c r="AN24" s="249"/>
      <c r="AO24" s="249"/>
      <c r="AP24" s="249"/>
      <c r="AQ24" s="249"/>
      <c r="AR24" s="249"/>
      <c r="AS24" s="247" t="s">
        <v>30</v>
      </c>
      <c r="AT24" s="247"/>
      <c r="AU24" s="247"/>
      <c r="AV24" s="248"/>
    </row>
    <row r="25" spans="2:48" ht="24.75" customHeight="1">
      <c r="B25" s="225"/>
      <c r="C25" s="226"/>
      <c r="D25" s="226"/>
      <c r="E25" s="226"/>
      <c r="F25" s="226"/>
      <c r="G25" s="226"/>
      <c r="H25" s="229" t="s">
        <v>112</v>
      </c>
      <c r="I25" s="230"/>
      <c r="J25" s="230"/>
      <c r="K25" s="230"/>
      <c r="L25" s="230"/>
      <c r="M25" s="230"/>
      <c r="N25" s="231"/>
      <c r="O25" s="232" t="s">
        <v>12</v>
      </c>
      <c r="P25" s="233"/>
      <c r="Q25" s="233"/>
      <c r="R25" s="233"/>
      <c r="S25" s="234" t="e">
        <f>IF(VLOOKUP($AY$2,Data,31,FALSE)=0,"-",VLOOKUP($AY$2,Data,31,FALSE))</f>
        <v>#REF!</v>
      </c>
      <c r="T25" s="234"/>
      <c r="U25" s="234"/>
      <c r="V25" s="234"/>
      <c r="W25" s="234"/>
      <c r="X25" s="234"/>
      <c r="Y25" s="234"/>
      <c r="Z25" s="234"/>
      <c r="AA25" s="234"/>
      <c r="AB25" s="235" t="s">
        <v>31</v>
      </c>
      <c r="AC25" s="235"/>
      <c r="AD25" s="235"/>
      <c r="AE25" s="236"/>
      <c r="AF25" s="232" t="s">
        <v>13</v>
      </c>
      <c r="AG25" s="233"/>
      <c r="AH25" s="233"/>
      <c r="AI25" s="233"/>
      <c r="AJ25" s="234" t="e">
        <f>IF(VLOOKUP($AY$2,Data,28,FALSE)=0,"-",VLOOKUP($AY$2,Data,28,FALSE))</f>
        <v>#REF!</v>
      </c>
      <c r="AK25" s="234"/>
      <c r="AL25" s="234"/>
      <c r="AM25" s="234"/>
      <c r="AN25" s="234"/>
      <c r="AO25" s="234"/>
      <c r="AP25" s="234"/>
      <c r="AQ25" s="234"/>
      <c r="AR25" s="234"/>
      <c r="AS25" s="235" t="s">
        <v>32</v>
      </c>
      <c r="AT25" s="235"/>
      <c r="AU25" s="235"/>
      <c r="AV25" s="236"/>
    </row>
    <row r="26" spans="2:48" ht="24.75" customHeight="1">
      <c r="B26" s="227"/>
      <c r="C26" s="228"/>
      <c r="D26" s="228"/>
      <c r="E26" s="228"/>
      <c r="F26" s="228"/>
      <c r="G26" s="228"/>
      <c r="H26" s="219" t="s">
        <v>113</v>
      </c>
      <c r="I26" s="220"/>
      <c r="J26" s="220"/>
      <c r="K26" s="220"/>
      <c r="L26" s="220"/>
      <c r="M26" s="220"/>
      <c r="N26" s="221"/>
      <c r="O26" s="222" t="s">
        <v>12</v>
      </c>
      <c r="P26" s="223"/>
      <c r="Q26" s="223"/>
      <c r="R26" s="223"/>
      <c r="S26" s="240" t="e">
        <f>IF(VLOOKUP($AY$2,Data,32,FALSE)=0,"-",VLOOKUP($AY$2,Data,32,FALSE))</f>
        <v>#REF!</v>
      </c>
      <c r="T26" s="240"/>
      <c r="U26" s="240"/>
      <c r="V26" s="240"/>
      <c r="W26" s="240"/>
      <c r="X26" s="240"/>
      <c r="Y26" s="240"/>
      <c r="Z26" s="240"/>
      <c r="AA26" s="240"/>
      <c r="AB26" s="241" t="s">
        <v>31</v>
      </c>
      <c r="AC26" s="241"/>
      <c r="AD26" s="241"/>
      <c r="AE26" s="242"/>
      <c r="AF26" s="222" t="s">
        <v>13</v>
      </c>
      <c r="AG26" s="223"/>
      <c r="AH26" s="223"/>
      <c r="AI26" s="223"/>
      <c r="AJ26" s="240" t="e">
        <f>IF(VLOOKUP($AY$2,Data,29,FALSE)=0,"-",VLOOKUP($AY$2,Data,29,FALSE))</f>
        <v>#REF!</v>
      </c>
      <c r="AK26" s="240"/>
      <c r="AL26" s="240"/>
      <c r="AM26" s="240"/>
      <c r="AN26" s="240"/>
      <c r="AO26" s="240"/>
      <c r="AP26" s="240"/>
      <c r="AQ26" s="240"/>
      <c r="AR26" s="240"/>
      <c r="AS26" s="241" t="s">
        <v>32</v>
      </c>
      <c r="AT26" s="241"/>
      <c r="AU26" s="241"/>
      <c r="AV26" s="242"/>
    </row>
    <row r="27" spans="2:48" ht="24.75" customHeight="1">
      <c r="B27" s="210" t="s">
        <v>7</v>
      </c>
      <c r="C27" s="211"/>
      <c r="D27" s="211"/>
      <c r="E27" s="211"/>
      <c r="F27" s="211"/>
      <c r="G27" s="211"/>
      <c r="H27" s="211"/>
      <c r="I27" s="211"/>
      <c r="J27" s="211"/>
      <c r="K27" s="211"/>
      <c r="L27" s="211"/>
      <c r="M27" s="211"/>
      <c r="N27" s="212"/>
      <c r="O27" s="216" t="s">
        <v>12</v>
      </c>
      <c r="P27" s="217"/>
      <c r="Q27" s="217"/>
      <c r="R27" s="217"/>
      <c r="S27" s="218" t="e">
        <f>IF(VLOOKUP($AY$2,Data,34,FALSE)=0,"-",VLOOKUP($AY$2,Data,34,FALSE))</f>
        <v>#REF!</v>
      </c>
      <c r="T27" s="218"/>
      <c r="U27" s="218"/>
      <c r="V27" s="218"/>
      <c r="W27" s="218"/>
      <c r="X27" s="218"/>
      <c r="Y27" s="218"/>
      <c r="Z27" s="218"/>
      <c r="AA27" s="218"/>
      <c r="AB27" s="214" t="s">
        <v>29</v>
      </c>
      <c r="AC27" s="214"/>
      <c r="AD27" s="214"/>
      <c r="AE27" s="215"/>
      <c r="AF27" s="216" t="s">
        <v>13</v>
      </c>
      <c r="AG27" s="217"/>
      <c r="AH27" s="217"/>
      <c r="AI27" s="217"/>
      <c r="AJ27" s="218" t="e">
        <f>IF(VLOOKUP($AY$2,Data,33,FALSE)=0,"-",VLOOKUP($AY$2,Data,33,FALSE))</f>
        <v>#REF!</v>
      </c>
      <c r="AK27" s="218"/>
      <c r="AL27" s="218"/>
      <c r="AM27" s="218"/>
      <c r="AN27" s="218"/>
      <c r="AO27" s="218"/>
      <c r="AP27" s="218"/>
      <c r="AQ27" s="218"/>
      <c r="AR27" s="218"/>
      <c r="AS27" s="214" t="s">
        <v>30</v>
      </c>
      <c r="AT27" s="214"/>
      <c r="AU27" s="214"/>
      <c r="AV27" s="215"/>
    </row>
    <row r="28" spans="2:48" ht="24.75" customHeight="1">
      <c r="B28" s="210" t="s">
        <v>14</v>
      </c>
      <c r="C28" s="211"/>
      <c r="D28" s="211"/>
      <c r="E28" s="211"/>
      <c r="F28" s="211"/>
      <c r="G28" s="211"/>
      <c r="H28" s="211"/>
      <c r="I28" s="211"/>
      <c r="J28" s="211"/>
      <c r="K28" s="211"/>
      <c r="L28" s="211"/>
      <c r="M28" s="211"/>
      <c r="N28" s="212"/>
      <c r="O28" s="216" t="s">
        <v>12</v>
      </c>
      <c r="P28" s="217"/>
      <c r="Q28" s="217"/>
      <c r="R28" s="217"/>
      <c r="S28" s="218" t="e">
        <f>IF(VLOOKUP($AY$2,Data,38,FALSE)=0,"-",VLOOKUP($AY$2,Data,38,FALSE))</f>
        <v>#REF!</v>
      </c>
      <c r="T28" s="218"/>
      <c r="U28" s="218"/>
      <c r="V28" s="218"/>
      <c r="W28" s="218"/>
      <c r="X28" s="218"/>
      <c r="Y28" s="218"/>
      <c r="Z28" s="218"/>
      <c r="AA28" s="218"/>
      <c r="AB28" s="214" t="s">
        <v>33</v>
      </c>
      <c r="AC28" s="214"/>
      <c r="AD28" s="214"/>
      <c r="AE28" s="215"/>
      <c r="AF28" s="216" t="s">
        <v>13</v>
      </c>
      <c r="AG28" s="217"/>
      <c r="AH28" s="217"/>
      <c r="AI28" s="217"/>
      <c r="AJ28" s="218" t="e">
        <f>IF(VLOOKUP($AY$2,Data,35,FALSE)=0,"-",VLOOKUP($AY$2,Data,35,FALSE))</f>
        <v>#REF!</v>
      </c>
      <c r="AK28" s="218"/>
      <c r="AL28" s="218"/>
      <c r="AM28" s="218"/>
      <c r="AN28" s="218"/>
      <c r="AO28" s="218"/>
      <c r="AP28" s="218"/>
      <c r="AQ28" s="218"/>
      <c r="AR28" s="218"/>
      <c r="AS28" s="214" t="s">
        <v>34</v>
      </c>
      <c r="AT28" s="214"/>
      <c r="AU28" s="214"/>
      <c r="AV28" s="215"/>
    </row>
    <row r="29" spans="2:48" ht="24.75" customHeight="1">
      <c r="B29" s="210" t="s">
        <v>15</v>
      </c>
      <c r="C29" s="211"/>
      <c r="D29" s="211"/>
      <c r="E29" s="211"/>
      <c r="F29" s="211"/>
      <c r="G29" s="211"/>
      <c r="H29" s="211"/>
      <c r="I29" s="211"/>
      <c r="J29" s="211"/>
      <c r="K29" s="211"/>
      <c r="L29" s="211"/>
      <c r="M29" s="211"/>
      <c r="N29" s="212"/>
      <c r="O29" s="216" t="s">
        <v>12</v>
      </c>
      <c r="P29" s="217"/>
      <c r="Q29" s="217"/>
      <c r="R29" s="217"/>
      <c r="S29" s="218" t="e">
        <f>IF(VLOOKUP($AY$2,Data,39,FALSE)=0,"-",VLOOKUP($AY$2,Data,39,FALSE))</f>
        <v>#REF!</v>
      </c>
      <c r="T29" s="218"/>
      <c r="U29" s="218"/>
      <c r="V29" s="218"/>
      <c r="W29" s="218"/>
      <c r="X29" s="218"/>
      <c r="Y29" s="218"/>
      <c r="Z29" s="218"/>
      <c r="AA29" s="218"/>
      <c r="AB29" s="214" t="s">
        <v>29</v>
      </c>
      <c r="AC29" s="214"/>
      <c r="AD29" s="214"/>
      <c r="AE29" s="215"/>
      <c r="AF29" s="216" t="s">
        <v>13</v>
      </c>
      <c r="AG29" s="217"/>
      <c r="AH29" s="217"/>
      <c r="AI29" s="217"/>
      <c r="AJ29" s="218" t="e">
        <f>IF(VLOOKUP($AY$2,Data,36,FALSE)=0,"-",VLOOKUP($AY$2,Data,36,FALSE))</f>
        <v>#REF!</v>
      </c>
      <c r="AK29" s="218"/>
      <c r="AL29" s="218"/>
      <c r="AM29" s="218"/>
      <c r="AN29" s="218"/>
      <c r="AO29" s="218"/>
      <c r="AP29" s="218"/>
      <c r="AQ29" s="218"/>
      <c r="AR29" s="218"/>
      <c r="AS29" s="214" t="s">
        <v>30</v>
      </c>
      <c r="AT29" s="214"/>
      <c r="AU29" s="214"/>
      <c r="AV29" s="215"/>
    </row>
    <row r="30" spans="2:48" ht="24.75" customHeight="1">
      <c r="B30" s="199" t="s">
        <v>18</v>
      </c>
      <c r="C30" s="200"/>
      <c r="D30" s="200"/>
      <c r="E30" s="200"/>
      <c r="F30" s="200"/>
      <c r="G30" s="200"/>
      <c r="H30" s="200"/>
      <c r="I30" s="200"/>
      <c r="J30" s="200"/>
      <c r="K30" s="200"/>
      <c r="L30" s="200"/>
      <c r="M30" s="200"/>
      <c r="N30" s="201"/>
      <c r="O30" s="168" t="s">
        <v>12</v>
      </c>
      <c r="P30" s="169"/>
      <c r="Q30" s="169"/>
      <c r="R30" s="169"/>
      <c r="S30" s="249" t="e">
        <f>IF(VLOOKUP($AY$2,Data,40,FALSE)=0,"-",VLOOKUP($AY$2,Data,40,FALSE))</f>
        <v>#REF!</v>
      </c>
      <c r="T30" s="249"/>
      <c r="U30" s="249"/>
      <c r="V30" s="249"/>
      <c r="W30" s="249"/>
      <c r="X30" s="249"/>
      <c r="Y30" s="249"/>
      <c r="Z30" s="249"/>
      <c r="AA30" s="249"/>
      <c r="AB30" s="166" t="s">
        <v>29</v>
      </c>
      <c r="AC30" s="166"/>
      <c r="AD30" s="166"/>
      <c r="AE30" s="167"/>
      <c r="AF30" s="168" t="s">
        <v>13</v>
      </c>
      <c r="AG30" s="169"/>
      <c r="AH30" s="169"/>
      <c r="AI30" s="169"/>
      <c r="AJ30" s="249" t="e">
        <f>IF(VLOOKUP($AY$2,Data,37,FALSE)=0,"-",VLOOKUP($AY$2,Data,37,FALSE))</f>
        <v>#REF!</v>
      </c>
      <c r="AK30" s="249"/>
      <c r="AL30" s="249"/>
      <c r="AM30" s="249"/>
      <c r="AN30" s="249"/>
      <c r="AO30" s="249"/>
      <c r="AP30" s="249"/>
      <c r="AQ30" s="249"/>
      <c r="AR30" s="249"/>
      <c r="AS30" s="166" t="s">
        <v>30</v>
      </c>
      <c r="AT30" s="166"/>
      <c r="AU30" s="166"/>
      <c r="AV30" s="167"/>
    </row>
    <row r="31" spans="2:48" ht="33.75" customHeight="1">
      <c r="B31" s="199" t="s">
        <v>16</v>
      </c>
      <c r="C31" s="200"/>
      <c r="D31" s="200"/>
      <c r="E31" s="200"/>
      <c r="F31" s="200"/>
      <c r="G31" s="200"/>
      <c r="H31" s="200"/>
      <c r="I31" s="200"/>
      <c r="J31" s="200"/>
      <c r="K31" s="200"/>
      <c r="L31" s="200"/>
      <c r="M31" s="200"/>
      <c r="N31" s="201"/>
      <c r="O31" s="310" t="e">
        <f>IF(VLOOKUP($AY$2,Data,41,FALSE)=0,"-",VLOOKUP($AY$2,Data,41,FALSE))</f>
        <v>#REF!</v>
      </c>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c r="AP31" s="311"/>
      <c r="AQ31" s="311"/>
      <c r="AR31" s="311"/>
      <c r="AS31" s="311"/>
      <c r="AT31" s="311"/>
      <c r="AU31" s="311"/>
      <c r="AV31" s="312"/>
    </row>
    <row r="32" spans="2:48" ht="21.75" customHeight="1">
      <c r="B32" s="210" t="s">
        <v>8</v>
      </c>
      <c r="C32" s="211"/>
      <c r="D32" s="211"/>
      <c r="E32" s="211"/>
      <c r="F32" s="211"/>
      <c r="G32" s="211"/>
      <c r="H32" s="211"/>
      <c r="I32" s="211"/>
      <c r="J32" s="211"/>
      <c r="K32" s="211"/>
      <c r="L32" s="211"/>
      <c r="M32" s="211"/>
      <c r="N32" s="212"/>
      <c r="O32" s="310" t="e">
        <f>IF(VLOOKUP($AY$2,Data,42,FALSE)=0,"-",VLOOKUP($AY$2,Data,42,FALSE))</f>
        <v>#REF!</v>
      </c>
      <c r="P32" s="311"/>
      <c r="Q32" s="311"/>
      <c r="R32" s="311"/>
      <c r="S32" s="311"/>
      <c r="T32" s="311"/>
      <c r="U32" s="311"/>
      <c r="V32" s="311"/>
      <c r="W32" s="311"/>
      <c r="X32" s="311"/>
      <c r="Y32" s="311"/>
      <c r="Z32" s="311"/>
      <c r="AA32" s="311"/>
      <c r="AB32" s="311"/>
      <c r="AC32" s="311"/>
      <c r="AD32" s="311"/>
      <c r="AE32" s="311"/>
      <c r="AF32" s="311"/>
      <c r="AG32" s="311"/>
      <c r="AH32" s="311"/>
      <c r="AI32" s="311"/>
      <c r="AJ32" s="311"/>
      <c r="AK32" s="311"/>
      <c r="AL32" s="311"/>
      <c r="AM32" s="311"/>
      <c r="AN32" s="311"/>
      <c r="AO32" s="311"/>
      <c r="AP32" s="311"/>
      <c r="AQ32" s="311"/>
      <c r="AR32" s="311"/>
      <c r="AS32" s="311"/>
      <c r="AT32" s="311"/>
      <c r="AU32" s="311"/>
      <c r="AV32" s="312"/>
    </row>
    <row r="33" spans="2:48" ht="18.600000000000001" customHeight="1">
      <c r="B33" s="176" t="s">
        <v>2</v>
      </c>
      <c r="C33" s="202"/>
      <c r="D33" s="202"/>
      <c r="E33" s="202"/>
      <c r="F33" s="202"/>
      <c r="G33" s="202"/>
      <c r="H33" s="202"/>
      <c r="I33" s="202"/>
      <c r="J33" s="202"/>
      <c r="K33" s="202"/>
      <c r="L33" s="202"/>
      <c r="M33" s="202"/>
      <c r="N33" s="203"/>
      <c r="O33" s="182" t="s">
        <v>27</v>
      </c>
      <c r="P33" s="183"/>
      <c r="Q33" s="183"/>
      <c r="R33" s="183"/>
      <c r="S33" s="183"/>
      <c r="T33" s="183"/>
      <c r="U33" s="183"/>
      <c r="V33" s="184"/>
      <c r="W33" s="319" t="e">
        <f>VLOOKUP($AY$2,Data,43,FALSE)</f>
        <v>#REF!</v>
      </c>
      <c r="X33" s="320"/>
      <c r="Y33" s="320"/>
      <c r="Z33" s="320"/>
      <c r="AA33" s="320"/>
      <c r="AB33" s="320"/>
      <c r="AC33" s="320"/>
      <c r="AD33" s="320"/>
      <c r="AE33" s="321"/>
      <c r="AF33" s="185" t="s">
        <v>28</v>
      </c>
      <c r="AG33" s="183"/>
      <c r="AH33" s="183"/>
      <c r="AI33" s="183"/>
      <c r="AJ33" s="183"/>
      <c r="AK33" s="183"/>
      <c r="AL33" s="183"/>
      <c r="AM33" s="184"/>
      <c r="AN33" s="319" t="e">
        <f>VLOOKUP($AY$2,Data,44,FALSE)</f>
        <v>#REF!</v>
      </c>
      <c r="AO33" s="320"/>
      <c r="AP33" s="320"/>
      <c r="AQ33" s="320"/>
      <c r="AR33" s="320"/>
      <c r="AS33" s="320"/>
      <c r="AT33" s="320"/>
      <c r="AU33" s="320"/>
      <c r="AV33" s="322"/>
    </row>
    <row r="34" spans="2:48" ht="18.600000000000001" customHeight="1">
      <c r="B34" s="204"/>
      <c r="C34" s="205"/>
      <c r="D34" s="205"/>
      <c r="E34" s="205"/>
      <c r="F34" s="205"/>
      <c r="G34" s="205"/>
      <c r="H34" s="205"/>
      <c r="I34" s="205"/>
      <c r="J34" s="205"/>
      <c r="K34" s="205"/>
      <c r="L34" s="205"/>
      <c r="M34" s="205"/>
      <c r="N34" s="206"/>
      <c r="O34" s="186" t="s">
        <v>0</v>
      </c>
      <c r="P34" s="187"/>
      <c r="Q34" s="187"/>
      <c r="R34" s="187"/>
      <c r="S34" s="187"/>
      <c r="T34" s="187"/>
      <c r="U34" s="187"/>
      <c r="V34" s="188"/>
      <c r="W34" s="313" t="e">
        <f>VLOOKUP($AY$2,Data,45,FALSE)</f>
        <v>#REF!</v>
      </c>
      <c r="X34" s="314"/>
      <c r="Y34" s="314"/>
      <c r="Z34" s="314"/>
      <c r="AA34" s="314"/>
      <c r="AB34" s="314"/>
      <c r="AC34" s="314"/>
      <c r="AD34" s="314"/>
      <c r="AE34" s="314"/>
      <c r="AF34" s="314"/>
      <c r="AG34" s="314"/>
      <c r="AH34" s="314"/>
      <c r="AI34" s="314"/>
      <c r="AJ34" s="314"/>
      <c r="AK34" s="314"/>
      <c r="AL34" s="314"/>
      <c r="AM34" s="314"/>
      <c r="AN34" s="314"/>
      <c r="AO34" s="314"/>
      <c r="AP34" s="314"/>
      <c r="AQ34" s="314"/>
      <c r="AR34" s="314"/>
      <c r="AS34" s="314"/>
      <c r="AT34" s="314"/>
      <c r="AU34" s="314"/>
      <c r="AV34" s="315"/>
    </row>
    <row r="35" spans="2:48" ht="18.600000000000001" customHeight="1">
      <c r="B35" s="176" t="s">
        <v>3</v>
      </c>
      <c r="C35" s="177"/>
      <c r="D35" s="177"/>
      <c r="E35" s="177"/>
      <c r="F35" s="177"/>
      <c r="G35" s="177"/>
      <c r="H35" s="177"/>
      <c r="I35" s="177"/>
      <c r="J35" s="177"/>
      <c r="K35" s="177"/>
      <c r="L35" s="177"/>
      <c r="M35" s="177"/>
      <c r="N35" s="178"/>
      <c r="O35" s="182" t="s">
        <v>27</v>
      </c>
      <c r="P35" s="183"/>
      <c r="Q35" s="183"/>
      <c r="R35" s="183"/>
      <c r="S35" s="183"/>
      <c r="T35" s="183"/>
      <c r="U35" s="183"/>
      <c r="V35" s="184"/>
      <c r="W35" s="319" t="e">
        <f>VLOOKUP($AY$2,Data,46,FALSE)</f>
        <v>#REF!</v>
      </c>
      <c r="X35" s="320"/>
      <c r="Y35" s="320"/>
      <c r="Z35" s="320"/>
      <c r="AA35" s="320"/>
      <c r="AB35" s="320"/>
      <c r="AC35" s="320"/>
      <c r="AD35" s="320"/>
      <c r="AE35" s="321"/>
      <c r="AF35" s="185" t="s">
        <v>28</v>
      </c>
      <c r="AG35" s="183"/>
      <c r="AH35" s="183"/>
      <c r="AI35" s="183"/>
      <c r="AJ35" s="183"/>
      <c r="AK35" s="183"/>
      <c r="AL35" s="183"/>
      <c r="AM35" s="184"/>
      <c r="AN35" s="319" t="e">
        <f>VLOOKUP($AY$2,Data,47,FALSE)</f>
        <v>#REF!</v>
      </c>
      <c r="AO35" s="320"/>
      <c r="AP35" s="320"/>
      <c r="AQ35" s="320"/>
      <c r="AR35" s="320"/>
      <c r="AS35" s="320"/>
      <c r="AT35" s="320"/>
      <c r="AU35" s="320"/>
      <c r="AV35" s="322"/>
    </row>
    <row r="36" spans="2:48" ht="18.600000000000001" customHeight="1">
      <c r="B36" s="179"/>
      <c r="C36" s="180"/>
      <c r="D36" s="180"/>
      <c r="E36" s="180"/>
      <c r="F36" s="180"/>
      <c r="G36" s="180"/>
      <c r="H36" s="180"/>
      <c r="I36" s="180"/>
      <c r="J36" s="180"/>
      <c r="K36" s="180"/>
      <c r="L36" s="180"/>
      <c r="M36" s="180"/>
      <c r="N36" s="181"/>
      <c r="O36" s="186" t="s">
        <v>0</v>
      </c>
      <c r="P36" s="187"/>
      <c r="Q36" s="187"/>
      <c r="R36" s="187"/>
      <c r="S36" s="187"/>
      <c r="T36" s="187"/>
      <c r="U36" s="187"/>
      <c r="V36" s="188"/>
      <c r="W36" s="313" t="e">
        <f>VLOOKUP($AY$2,Data,48,FALSE)</f>
        <v>#REF!</v>
      </c>
      <c r="X36" s="314"/>
      <c r="Y36" s="314"/>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5"/>
    </row>
    <row r="37" spans="2:48" ht="18.600000000000001" customHeight="1">
      <c r="B37" s="192" t="s">
        <v>1</v>
      </c>
      <c r="C37" s="177"/>
      <c r="D37" s="177"/>
      <c r="E37" s="177"/>
      <c r="F37" s="177"/>
      <c r="G37" s="177"/>
      <c r="H37" s="177"/>
      <c r="I37" s="177"/>
      <c r="J37" s="177"/>
      <c r="K37" s="177"/>
      <c r="L37" s="177"/>
      <c r="M37" s="177"/>
      <c r="N37" s="178"/>
      <c r="O37" s="316" t="e">
        <f>VLOOKUP($AY$2,Data,49,FALSE)</f>
        <v>#REF!</v>
      </c>
      <c r="P37" s="317"/>
      <c r="Q37" s="317"/>
      <c r="R37" s="317"/>
      <c r="S37" s="317"/>
      <c r="T37" s="317"/>
      <c r="U37" s="317"/>
      <c r="V37" s="317"/>
      <c r="W37" s="317"/>
      <c r="X37" s="317"/>
      <c r="Y37" s="317"/>
      <c r="Z37" s="317"/>
      <c r="AA37" s="317"/>
      <c r="AB37" s="317"/>
      <c r="AC37" s="317"/>
      <c r="AD37" s="317"/>
      <c r="AE37" s="317"/>
      <c r="AF37" s="317"/>
      <c r="AG37" s="317"/>
      <c r="AH37" s="317"/>
      <c r="AI37" s="317"/>
      <c r="AJ37" s="317"/>
      <c r="AK37" s="317"/>
      <c r="AL37" s="317"/>
      <c r="AM37" s="317"/>
      <c r="AN37" s="317"/>
      <c r="AO37" s="317"/>
      <c r="AP37" s="317"/>
      <c r="AQ37" s="317"/>
      <c r="AR37" s="317"/>
      <c r="AS37" s="317"/>
      <c r="AT37" s="317"/>
      <c r="AU37" s="317"/>
      <c r="AV37" s="318"/>
    </row>
    <row r="38" spans="2:48" ht="18.600000000000001" customHeight="1">
      <c r="B38" s="193"/>
      <c r="C38" s="194"/>
      <c r="D38" s="194"/>
      <c r="E38" s="194"/>
      <c r="F38" s="194"/>
      <c r="G38" s="194"/>
      <c r="H38" s="194"/>
      <c r="I38" s="194"/>
      <c r="J38" s="194"/>
      <c r="K38" s="194"/>
      <c r="L38" s="194"/>
      <c r="M38" s="194"/>
      <c r="N38" s="195"/>
      <c r="O38" s="160"/>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2"/>
    </row>
    <row r="39" spans="2:48" ht="18.600000000000001" customHeight="1">
      <c r="B39" s="193"/>
      <c r="C39" s="194"/>
      <c r="D39" s="194"/>
      <c r="E39" s="194"/>
      <c r="F39" s="194"/>
      <c r="G39" s="194"/>
      <c r="H39" s="194"/>
      <c r="I39" s="194"/>
      <c r="J39" s="194"/>
      <c r="K39" s="194"/>
      <c r="L39" s="194"/>
      <c r="M39" s="194"/>
      <c r="N39" s="195"/>
      <c r="O39" s="163"/>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5"/>
    </row>
    <row r="40" spans="2:48" ht="18.600000000000001" customHeight="1">
      <c r="B40" s="193"/>
      <c r="C40" s="194"/>
      <c r="D40" s="194"/>
      <c r="E40" s="194"/>
      <c r="F40" s="194"/>
      <c r="G40" s="194"/>
      <c r="H40" s="194"/>
      <c r="I40" s="194"/>
      <c r="J40" s="194"/>
      <c r="K40" s="194"/>
      <c r="L40" s="194"/>
      <c r="M40" s="194"/>
      <c r="N40" s="195"/>
      <c r="O40" s="163"/>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5"/>
    </row>
    <row r="41" spans="2:48" ht="18.600000000000001" customHeight="1">
      <c r="B41" s="193"/>
      <c r="C41" s="194"/>
      <c r="D41" s="194"/>
      <c r="E41" s="194"/>
      <c r="F41" s="194"/>
      <c r="G41" s="194"/>
      <c r="H41" s="194"/>
      <c r="I41" s="194"/>
      <c r="J41" s="194"/>
      <c r="K41" s="194"/>
      <c r="L41" s="194"/>
      <c r="M41" s="194"/>
      <c r="N41" s="195"/>
      <c r="O41" s="171"/>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3"/>
    </row>
    <row r="42" spans="2:48" ht="18.600000000000001" customHeight="1">
      <c r="B42" s="174" t="s">
        <v>20</v>
      </c>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row>
    <row r="43" spans="2:48" ht="18.600000000000001" customHeight="1">
      <c r="B43" s="175" t="s">
        <v>48</v>
      </c>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row>
  </sheetData>
  <mergeCells count="154">
    <mergeCell ref="O22:R22"/>
    <mergeCell ref="S22:AA22"/>
    <mergeCell ref="AB21:AE21"/>
    <mergeCell ref="AJ23:AR23"/>
    <mergeCell ref="B2:AV2"/>
    <mergeCell ref="AS18:AV18"/>
    <mergeCell ref="AS19:AV19"/>
    <mergeCell ref="AS20:AV20"/>
    <mergeCell ref="O21:R21"/>
    <mergeCell ref="O9:AV10"/>
    <mergeCell ref="AS17:AV17"/>
    <mergeCell ref="O15:R15"/>
    <mergeCell ref="B11:N12"/>
    <mergeCell ref="O11:AV12"/>
    <mergeCell ref="B4:N5"/>
    <mergeCell ref="AS16:AV16"/>
    <mergeCell ref="O4:AV5"/>
    <mergeCell ref="H20:N20"/>
    <mergeCell ref="H21:N21"/>
    <mergeCell ref="S16:AA16"/>
    <mergeCell ref="S18:AA18"/>
    <mergeCell ref="S19:AA19"/>
    <mergeCell ref="H17:N17"/>
    <mergeCell ref="B7:N8"/>
    <mergeCell ref="O7:AV8"/>
    <mergeCell ref="AS21:AV21"/>
    <mergeCell ref="AJ21:AR21"/>
    <mergeCell ref="AF21:AI21"/>
    <mergeCell ref="O13:AV14"/>
    <mergeCell ref="AB15:AE15"/>
    <mergeCell ref="H15:N15"/>
    <mergeCell ref="AS15:AV15"/>
    <mergeCell ref="AS24:AV24"/>
    <mergeCell ref="AF24:AI24"/>
    <mergeCell ref="AF25:AI25"/>
    <mergeCell ref="AF26:AI26"/>
    <mergeCell ref="AJ22:AR22"/>
    <mergeCell ref="AS23:AV23"/>
    <mergeCell ref="AF22:AI22"/>
    <mergeCell ref="AF23:AI23"/>
    <mergeCell ref="AS22:AV22"/>
    <mergeCell ref="AJ24:AR24"/>
    <mergeCell ref="AJ25:AR25"/>
    <mergeCell ref="AS26:AV26"/>
    <mergeCell ref="AS25:AV25"/>
    <mergeCell ref="AB25:AE25"/>
    <mergeCell ref="S27:AA27"/>
    <mergeCell ref="AB24:AE24"/>
    <mergeCell ref="S29:AA29"/>
    <mergeCell ref="AB26:AE26"/>
    <mergeCell ref="S30:AA30"/>
    <mergeCell ref="AJ26:AR26"/>
    <mergeCell ref="AF29:AI29"/>
    <mergeCell ref="S15:AA15"/>
    <mergeCell ref="AJ15:AR15"/>
    <mergeCell ref="AB23:AE23"/>
    <mergeCell ref="AB22:AE22"/>
    <mergeCell ref="AF18:AI18"/>
    <mergeCell ref="AJ18:AR18"/>
    <mergeCell ref="AF19:AI19"/>
    <mergeCell ref="AJ20:AR20"/>
    <mergeCell ref="AJ19:AR19"/>
    <mergeCell ref="AF20:AI20"/>
    <mergeCell ref="AF15:AI15"/>
    <mergeCell ref="AF16:AI16"/>
    <mergeCell ref="AF17:AI17"/>
    <mergeCell ref="S20:AA20"/>
    <mergeCell ref="S21:AA21"/>
    <mergeCell ref="AJ16:AR16"/>
    <mergeCell ref="B43:AV43"/>
    <mergeCell ref="W34:AV34"/>
    <mergeCell ref="B33:N34"/>
    <mergeCell ref="B42:AV42"/>
    <mergeCell ref="B35:N36"/>
    <mergeCell ref="W36:AV36"/>
    <mergeCell ref="O37:AV37"/>
    <mergeCell ref="O38:AV38"/>
    <mergeCell ref="O34:V34"/>
    <mergeCell ref="O35:V35"/>
    <mergeCell ref="AF33:AM33"/>
    <mergeCell ref="AF35:AM35"/>
    <mergeCell ref="O39:AV39"/>
    <mergeCell ref="O36:V36"/>
    <mergeCell ref="O33:V33"/>
    <mergeCell ref="W33:AE33"/>
    <mergeCell ref="AN33:AV33"/>
    <mergeCell ref="W35:AE35"/>
    <mergeCell ref="AN35:AV35"/>
    <mergeCell ref="O41:AV41"/>
    <mergeCell ref="B37:N41"/>
    <mergeCell ref="O40:AV40"/>
    <mergeCell ref="B32:N32"/>
    <mergeCell ref="O32:AV32"/>
    <mergeCell ref="AB30:AE30"/>
    <mergeCell ref="AJ29:AR29"/>
    <mergeCell ref="AF30:AI30"/>
    <mergeCell ref="AJ30:AR30"/>
    <mergeCell ref="B31:N31"/>
    <mergeCell ref="B29:N29"/>
    <mergeCell ref="AS29:AV29"/>
    <mergeCell ref="AB29:AE29"/>
    <mergeCell ref="B30:N30"/>
    <mergeCell ref="AS30:AV30"/>
    <mergeCell ref="O31:AV31"/>
    <mergeCell ref="O29:R29"/>
    <mergeCell ref="O30:R30"/>
    <mergeCell ref="AS27:AV27"/>
    <mergeCell ref="AB28:AE28"/>
    <mergeCell ref="S28:AA28"/>
    <mergeCell ref="AJ28:AR28"/>
    <mergeCell ref="AF28:AI28"/>
    <mergeCell ref="AF27:AI27"/>
    <mergeCell ref="B6:N6"/>
    <mergeCell ref="H19:N19"/>
    <mergeCell ref="H18:N18"/>
    <mergeCell ref="B9:N10"/>
    <mergeCell ref="B13:N14"/>
    <mergeCell ref="H16:N16"/>
    <mergeCell ref="B15:G20"/>
    <mergeCell ref="O19:R19"/>
    <mergeCell ref="AB17:AE17"/>
    <mergeCell ref="O16:R16"/>
    <mergeCell ref="O17:R17"/>
    <mergeCell ref="AB18:AE18"/>
    <mergeCell ref="T17:Z17"/>
    <mergeCell ref="AB19:AE19"/>
    <mergeCell ref="O20:R20"/>
    <mergeCell ref="AB20:AE20"/>
    <mergeCell ref="O6:AV6"/>
    <mergeCell ref="AK17:AQ17"/>
    <mergeCell ref="AS28:AV28"/>
    <mergeCell ref="O18:R18"/>
    <mergeCell ref="AB16:AE16"/>
    <mergeCell ref="B21:G23"/>
    <mergeCell ref="O23:R23"/>
    <mergeCell ref="S23:AA23"/>
    <mergeCell ref="O26:R26"/>
    <mergeCell ref="S26:AA26"/>
    <mergeCell ref="H23:N23"/>
    <mergeCell ref="H26:N26"/>
    <mergeCell ref="S24:AA24"/>
    <mergeCell ref="H22:N22"/>
    <mergeCell ref="H24:N24"/>
    <mergeCell ref="H25:N25"/>
    <mergeCell ref="B27:N27"/>
    <mergeCell ref="B24:G26"/>
    <mergeCell ref="B28:N28"/>
    <mergeCell ref="O24:R24"/>
    <mergeCell ref="O25:R25"/>
    <mergeCell ref="O27:R27"/>
    <mergeCell ref="AJ27:AR27"/>
    <mergeCell ref="O28:R28"/>
    <mergeCell ref="AB27:AE27"/>
    <mergeCell ref="S25:AA25"/>
  </mergeCells>
  <phoneticPr fontId="2"/>
  <printOptions horizontalCentered="1"/>
  <pageMargins left="0.39370078740157483" right="0.39370078740157483" top="0.41" bottom="0.26" header="0.35" footer="0.24"/>
  <pageSetup paperSize="9" scale="98"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Y43"/>
  <sheetViews>
    <sheetView view="pageBreakPreview" zoomScale="75" zoomScaleNormal="100" workbookViewId="0">
      <selection activeCell="B7" sqref="B7:N8"/>
    </sheetView>
  </sheetViews>
  <sheetFormatPr defaultRowHeight="18.600000000000001" customHeight="1"/>
  <cols>
    <col min="1" max="1" width="2.125" style="1" customWidth="1"/>
    <col min="2" max="14" width="2.375" style="1" customWidth="1"/>
    <col min="15" max="47" width="2" style="1" customWidth="1"/>
    <col min="48" max="48" width="1.875" style="1" customWidth="1"/>
    <col min="49" max="49" width="2.125" style="1" customWidth="1"/>
    <col min="50" max="50" width="13.25" style="1" customWidth="1"/>
    <col min="51" max="51" width="2.75" style="1" customWidth="1"/>
    <col min="52" max="61" width="2.125" style="1" customWidth="1"/>
    <col min="62" max="16384" width="9" style="1"/>
  </cols>
  <sheetData>
    <row r="1" spans="2:51" ht="36.75" customHeight="1"/>
    <row r="2" spans="2:51" ht="18.600000000000001" customHeight="1">
      <c r="B2" s="289" t="s">
        <v>25</v>
      </c>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X2" s="11" t="s">
        <v>43</v>
      </c>
      <c r="AY2" s="12">
        <v>30</v>
      </c>
    </row>
    <row r="3" spans="2:51" ht="9.75" customHeight="1">
      <c r="AS3" s="3"/>
      <c r="AT3" s="3"/>
      <c r="AU3" s="3"/>
      <c r="AV3" s="2"/>
    </row>
    <row r="4" spans="2:51" ht="15.75" customHeight="1">
      <c r="B4" s="291" t="s">
        <v>110</v>
      </c>
      <c r="C4" s="292"/>
      <c r="D4" s="292"/>
      <c r="E4" s="292"/>
      <c r="F4" s="292"/>
      <c r="G4" s="292"/>
      <c r="H4" s="292"/>
      <c r="I4" s="292"/>
      <c r="J4" s="292"/>
      <c r="K4" s="292"/>
      <c r="L4" s="292"/>
      <c r="M4" s="292"/>
      <c r="N4" s="293"/>
      <c r="O4" s="291" t="e">
        <f>VLOOKUP($AY$2,Data,3,FALSE)</f>
        <v>#REF!</v>
      </c>
      <c r="P4" s="292"/>
      <c r="Q4" s="29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3"/>
    </row>
    <row r="5" spans="2:51" ht="15.75" customHeight="1">
      <c r="B5" s="294"/>
      <c r="C5" s="295"/>
      <c r="D5" s="295"/>
      <c r="E5" s="295"/>
      <c r="F5" s="295"/>
      <c r="G5" s="295"/>
      <c r="H5" s="295"/>
      <c r="I5" s="295"/>
      <c r="J5" s="295"/>
      <c r="K5" s="295"/>
      <c r="L5" s="295"/>
      <c r="M5" s="295"/>
      <c r="N5" s="296"/>
      <c r="O5" s="294"/>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6"/>
    </row>
    <row r="6" spans="2:51" ht="23.25" customHeight="1">
      <c r="B6" s="303" t="s">
        <v>23</v>
      </c>
      <c r="C6" s="304"/>
      <c r="D6" s="304"/>
      <c r="E6" s="304"/>
      <c r="F6" s="304"/>
      <c r="G6" s="304"/>
      <c r="H6" s="304"/>
      <c r="I6" s="304"/>
      <c r="J6" s="304"/>
      <c r="K6" s="304"/>
      <c r="L6" s="304"/>
      <c r="M6" s="304"/>
      <c r="N6" s="305"/>
      <c r="O6" s="307" t="e">
        <f>VLOOKUP($AY$2,Data,4,FALSE)</f>
        <v>#REF!</v>
      </c>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8"/>
      <c r="AS6" s="308"/>
      <c r="AT6" s="308"/>
      <c r="AU6" s="308"/>
      <c r="AV6" s="309"/>
    </row>
    <row r="7" spans="2:51" ht="18.600000000000001" customHeight="1">
      <c r="B7" s="176" t="s">
        <v>26</v>
      </c>
      <c r="C7" s="177"/>
      <c r="D7" s="177"/>
      <c r="E7" s="177"/>
      <c r="F7" s="177"/>
      <c r="G7" s="177"/>
      <c r="H7" s="177"/>
      <c r="I7" s="177"/>
      <c r="J7" s="177"/>
      <c r="K7" s="177"/>
      <c r="L7" s="177"/>
      <c r="M7" s="177"/>
      <c r="N7" s="178"/>
      <c r="O7" s="291" t="e">
        <f>VLOOKUP($AY$2,Data,5,FALSE)&amp;VLOOKUP($AY$2,Data,6,FALSE)</f>
        <v>#REF!</v>
      </c>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3"/>
    </row>
    <row r="8" spans="2:51" ht="18.600000000000001" customHeight="1">
      <c r="B8" s="179"/>
      <c r="C8" s="180"/>
      <c r="D8" s="180"/>
      <c r="E8" s="180"/>
      <c r="F8" s="180"/>
      <c r="G8" s="180"/>
      <c r="H8" s="180"/>
      <c r="I8" s="180"/>
      <c r="J8" s="180"/>
      <c r="K8" s="180"/>
      <c r="L8" s="180"/>
      <c r="M8" s="180"/>
      <c r="N8" s="181"/>
      <c r="O8" s="294"/>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6"/>
    </row>
    <row r="9" spans="2:51" ht="17.25" customHeight="1">
      <c r="B9" s="176" t="s">
        <v>24</v>
      </c>
      <c r="C9" s="177"/>
      <c r="D9" s="177"/>
      <c r="E9" s="177"/>
      <c r="F9" s="177"/>
      <c r="G9" s="177"/>
      <c r="H9" s="177"/>
      <c r="I9" s="177"/>
      <c r="J9" s="177"/>
      <c r="K9" s="177"/>
      <c r="L9" s="177"/>
      <c r="M9" s="177"/>
      <c r="N9" s="178"/>
      <c r="O9" s="291" t="e">
        <f>VLOOKUP($AY$2,Data,7,FALSE)</f>
        <v>#REF!</v>
      </c>
      <c r="P9" s="292"/>
      <c r="Q9" s="292"/>
      <c r="R9" s="292"/>
      <c r="S9" s="292"/>
      <c r="T9" s="292"/>
      <c r="U9" s="292"/>
      <c r="V9" s="292"/>
      <c r="W9" s="292"/>
      <c r="X9" s="292"/>
      <c r="Y9" s="292"/>
      <c r="Z9" s="292"/>
      <c r="AA9" s="292"/>
      <c r="AB9" s="292"/>
      <c r="AC9" s="292"/>
      <c r="AD9" s="292"/>
      <c r="AE9" s="292"/>
      <c r="AF9" s="292"/>
      <c r="AG9" s="292"/>
      <c r="AH9" s="292"/>
      <c r="AI9" s="292"/>
      <c r="AJ9" s="292"/>
      <c r="AK9" s="292"/>
      <c r="AL9" s="292"/>
      <c r="AM9" s="292"/>
      <c r="AN9" s="292"/>
      <c r="AO9" s="292"/>
      <c r="AP9" s="292"/>
      <c r="AQ9" s="292"/>
      <c r="AR9" s="292"/>
      <c r="AS9" s="292"/>
      <c r="AT9" s="292"/>
      <c r="AU9" s="292"/>
      <c r="AV9" s="293"/>
    </row>
    <row r="10" spans="2:51" ht="17.25" customHeight="1">
      <c r="B10" s="179"/>
      <c r="C10" s="180"/>
      <c r="D10" s="180"/>
      <c r="E10" s="180"/>
      <c r="F10" s="180"/>
      <c r="G10" s="180"/>
      <c r="H10" s="180"/>
      <c r="I10" s="180"/>
      <c r="J10" s="180"/>
      <c r="K10" s="180"/>
      <c r="L10" s="180"/>
      <c r="M10" s="180"/>
      <c r="N10" s="181"/>
      <c r="O10" s="294"/>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6"/>
    </row>
    <row r="11" spans="2:51" ht="15.75" customHeight="1">
      <c r="B11" s="192" t="s">
        <v>111</v>
      </c>
      <c r="C11" s="177"/>
      <c r="D11" s="177"/>
      <c r="E11" s="177"/>
      <c r="F11" s="177"/>
      <c r="G11" s="177"/>
      <c r="H11" s="177"/>
      <c r="I11" s="177"/>
      <c r="J11" s="177"/>
      <c r="K11" s="177"/>
      <c r="L11" s="177"/>
      <c r="M11" s="177"/>
      <c r="N11" s="178"/>
      <c r="O11" s="323" t="e">
        <f>VLOOKUP($AY$2,Data,8,FALSE)</f>
        <v>#REF!</v>
      </c>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5"/>
    </row>
    <row r="12" spans="2:51" ht="15.75" customHeight="1">
      <c r="B12" s="179"/>
      <c r="C12" s="180"/>
      <c r="D12" s="180"/>
      <c r="E12" s="180"/>
      <c r="F12" s="180"/>
      <c r="G12" s="180"/>
      <c r="H12" s="180"/>
      <c r="I12" s="180"/>
      <c r="J12" s="180"/>
      <c r="K12" s="180"/>
      <c r="L12" s="180"/>
      <c r="M12" s="180"/>
      <c r="N12" s="181"/>
      <c r="O12" s="326"/>
      <c r="P12" s="327"/>
      <c r="Q12" s="327"/>
      <c r="R12" s="327"/>
      <c r="S12" s="327"/>
      <c r="T12" s="327"/>
      <c r="U12" s="327"/>
      <c r="V12" s="327"/>
      <c r="W12" s="327"/>
      <c r="X12" s="327"/>
      <c r="Y12" s="327"/>
      <c r="Z12" s="327"/>
      <c r="AA12" s="327"/>
      <c r="AB12" s="327"/>
      <c r="AC12" s="327"/>
      <c r="AD12" s="327"/>
      <c r="AE12" s="327"/>
      <c r="AF12" s="327"/>
      <c r="AG12" s="327"/>
      <c r="AH12" s="327"/>
      <c r="AI12" s="327"/>
      <c r="AJ12" s="327"/>
      <c r="AK12" s="327"/>
      <c r="AL12" s="327"/>
      <c r="AM12" s="327"/>
      <c r="AN12" s="327"/>
      <c r="AO12" s="327"/>
      <c r="AP12" s="327"/>
      <c r="AQ12" s="327"/>
      <c r="AR12" s="327"/>
      <c r="AS12" s="327"/>
      <c r="AT12" s="327"/>
      <c r="AU12" s="327"/>
      <c r="AV12" s="328"/>
    </row>
    <row r="13" spans="2:51" ht="18.600000000000001" customHeight="1">
      <c r="B13" s="266" t="s">
        <v>114</v>
      </c>
      <c r="C13" s="267"/>
      <c r="D13" s="267"/>
      <c r="E13" s="267"/>
      <c r="F13" s="267"/>
      <c r="G13" s="267"/>
      <c r="H13" s="267"/>
      <c r="I13" s="267"/>
      <c r="J13" s="267"/>
      <c r="K13" s="267"/>
      <c r="L13" s="267"/>
      <c r="M13" s="267"/>
      <c r="N13" s="268"/>
      <c r="O13" s="272" t="e">
        <f>VLOOKUP($AY$2,Data,2,FALSE)</f>
        <v>#REF!</v>
      </c>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4"/>
    </row>
    <row r="14" spans="2:51" ht="18.600000000000001" customHeight="1">
      <c r="B14" s="269"/>
      <c r="C14" s="270"/>
      <c r="D14" s="270"/>
      <c r="E14" s="270"/>
      <c r="F14" s="270"/>
      <c r="G14" s="270"/>
      <c r="H14" s="270"/>
      <c r="I14" s="270"/>
      <c r="J14" s="270"/>
      <c r="K14" s="270"/>
      <c r="L14" s="270"/>
      <c r="M14" s="270"/>
      <c r="N14" s="271"/>
      <c r="O14" s="275"/>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7"/>
    </row>
    <row r="15" spans="2:51" ht="24.75" customHeight="1">
      <c r="B15" s="176" t="s">
        <v>9</v>
      </c>
      <c r="C15" s="177"/>
      <c r="D15" s="177"/>
      <c r="E15" s="177"/>
      <c r="F15" s="177"/>
      <c r="G15" s="260"/>
      <c r="H15" s="237" t="s">
        <v>4</v>
      </c>
      <c r="I15" s="238"/>
      <c r="J15" s="238"/>
      <c r="K15" s="238"/>
      <c r="L15" s="238"/>
      <c r="M15" s="238"/>
      <c r="N15" s="239"/>
      <c r="O15" s="168" t="s">
        <v>12</v>
      </c>
      <c r="P15" s="169"/>
      <c r="Q15" s="169"/>
      <c r="R15" s="169"/>
      <c r="S15" s="281" t="e">
        <f>IF(VLOOKUP($AY$2,Data,10,FALSE)=0,"-",VLOOKUP($AY$2,Data,10,FALSE))</f>
        <v>#REF!</v>
      </c>
      <c r="T15" s="281"/>
      <c r="U15" s="281"/>
      <c r="V15" s="281"/>
      <c r="W15" s="281"/>
      <c r="X15" s="281"/>
      <c r="Y15" s="281"/>
      <c r="Z15" s="281"/>
      <c r="AA15" s="281"/>
      <c r="AB15" s="281"/>
      <c r="AC15" s="281"/>
      <c r="AD15" s="281"/>
      <c r="AE15" s="282"/>
      <c r="AF15" s="168" t="s">
        <v>13</v>
      </c>
      <c r="AG15" s="169"/>
      <c r="AH15" s="169"/>
      <c r="AI15" s="169"/>
      <c r="AJ15" s="281" t="e">
        <f>IF(VLOOKUP($AY$2,Data,9,FALSE)=0,"-",VLOOKUP($AY$2,Data,9,FALSE))</f>
        <v>#REF!</v>
      </c>
      <c r="AK15" s="281"/>
      <c r="AL15" s="281"/>
      <c r="AM15" s="281"/>
      <c r="AN15" s="281"/>
      <c r="AO15" s="281"/>
      <c r="AP15" s="281"/>
      <c r="AQ15" s="281"/>
      <c r="AR15" s="281"/>
      <c r="AS15" s="281"/>
      <c r="AT15" s="281"/>
      <c r="AU15" s="281"/>
      <c r="AV15" s="282"/>
    </row>
    <row r="16" spans="2:51" ht="24.75" customHeight="1">
      <c r="B16" s="193"/>
      <c r="C16" s="194"/>
      <c r="D16" s="194"/>
      <c r="E16" s="194"/>
      <c r="F16" s="194"/>
      <c r="G16" s="261"/>
      <c r="H16" s="229" t="s">
        <v>5</v>
      </c>
      <c r="I16" s="230"/>
      <c r="J16" s="230"/>
      <c r="K16" s="230"/>
      <c r="L16" s="230"/>
      <c r="M16" s="230"/>
      <c r="N16" s="231"/>
      <c r="O16" s="232" t="s">
        <v>12</v>
      </c>
      <c r="P16" s="233"/>
      <c r="Q16" s="233"/>
      <c r="R16" s="233"/>
      <c r="S16" s="234" t="e">
        <f>IF(VLOOKUP($AY$2,Data,16,FALSE)=0,"-",VLOOKUP($AY$2,Data,16,FALSE))</f>
        <v>#REF!</v>
      </c>
      <c r="T16" s="234"/>
      <c r="U16" s="234"/>
      <c r="V16" s="234"/>
      <c r="W16" s="234"/>
      <c r="X16" s="234"/>
      <c r="Y16" s="234"/>
      <c r="Z16" s="234"/>
      <c r="AA16" s="234"/>
      <c r="AB16" s="235" t="s">
        <v>29</v>
      </c>
      <c r="AC16" s="235"/>
      <c r="AD16" s="235"/>
      <c r="AE16" s="236"/>
      <c r="AF16" s="232" t="s">
        <v>13</v>
      </c>
      <c r="AG16" s="233"/>
      <c r="AH16" s="233"/>
      <c r="AI16" s="233"/>
      <c r="AJ16" s="234" t="e">
        <f>IF(VLOOKUP($AY$2,Data,11,FALSE)=0,"-",VLOOKUP($AY$2,Data,11,FALSE))</f>
        <v>#REF!</v>
      </c>
      <c r="AK16" s="234"/>
      <c r="AL16" s="234"/>
      <c r="AM16" s="234"/>
      <c r="AN16" s="234"/>
      <c r="AO16" s="234"/>
      <c r="AP16" s="234"/>
      <c r="AQ16" s="234"/>
      <c r="AR16" s="234"/>
      <c r="AS16" s="235" t="s">
        <v>30</v>
      </c>
      <c r="AT16" s="235"/>
      <c r="AU16" s="235"/>
      <c r="AV16" s="236"/>
    </row>
    <row r="17" spans="2:48" ht="24.75" customHeight="1">
      <c r="B17" s="193"/>
      <c r="C17" s="194"/>
      <c r="D17" s="194"/>
      <c r="E17" s="194"/>
      <c r="F17" s="194"/>
      <c r="G17" s="261"/>
      <c r="H17" s="278" t="s">
        <v>19</v>
      </c>
      <c r="I17" s="279"/>
      <c r="J17" s="279"/>
      <c r="K17" s="279"/>
      <c r="L17" s="279"/>
      <c r="M17" s="279"/>
      <c r="N17" s="280"/>
      <c r="O17" s="244" t="s">
        <v>12</v>
      </c>
      <c r="P17" s="245"/>
      <c r="Q17" s="245"/>
      <c r="R17" s="245"/>
      <c r="S17" s="13" t="s">
        <v>44</v>
      </c>
      <c r="T17" s="306" t="e">
        <f>IF(VLOOKUP($AY$2,Data,17,FALSE)=0,"-",VLOOKUP($AY$2,Data,17,FALSE))</f>
        <v>#REF!</v>
      </c>
      <c r="U17" s="306"/>
      <c r="V17" s="306"/>
      <c r="W17" s="306"/>
      <c r="X17" s="306"/>
      <c r="Y17" s="306"/>
      <c r="Z17" s="306"/>
      <c r="AA17" s="13" t="s">
        <v>45</v>
      </c>
      <c r="AB17" s="235" t="s">
        <v>29</v>
      </c>
      <c r="AC17" s="235"/>
      <c r="AD17" s="235"/>
      <c r="AE17" s="236"/>
      <c r="AF17" s="244" t="s">
        <v>13</v>
      </c>
      <c r="AG17" s="245"/>
      <c r="AH17" s="245"/>
      <c r="AI17" s="245"/>
      <c r="AJ17" s="13" t="s">
        <v>46</v>
      </c>
      <c r="AK17" s="306" t="e">
        <f>IF(VLOOKUP($AY$2,Data,12,FALSE)=0,"-",VLOOKUP($AY$2,Data,12,FALSE))</f>
        <v>#REF!</v>
      </c>
      <c r="AL17" s="306"/>
      <c r="AM17" s="306"/>
      <c r="AN17" s="306"/>
      <c r="AO17" s="306"/>
      <c r="AP17" s="306"/>
      <c r="AQ17" s="306"/>
      <c r="AR17" s="13" t="s">
        <v>47</v>
      </c>
      <c r="AS17" s="235" t="s">
        <v>30</v>
      </c>
      <c r="AT17" s="235"/>
      <c r="AU17" s="235"/>
      <c r="AV17" s="236"/>
    </row>
    <row r="18" spans="2:48" ht="24.75" customHeight="1">
      <c r="B18" s="193"/>
      <c r="C18" s="194"/>
      <c r="D18" s="194"/>
      <c r="E18" s="194"/>
      <c r="F18" s="194"/>
      <c r="G18" s="261"/>
      <c r="H18" s="257" t="s">
        <v>6</v>
      </c>
      <c r="I18" s="258"/>
      <c r="J18" s="258"/>
      <c r="K18" s="258"/>
      <c r="L18" s="258"/>
      <c r="M18" s="258"/>
      <c r="N18" s="259"/>
      <c r="O18" s="244" t="s">
        <v>12</v>
      </c>
      <c r="P18" s="245"/>
      <c r="Q18" s="245"/>
      <c r="R18" s="245"/>
      <c r="S18" s="306" t="e">
        <f>IF(VLOOKUP($AY$2,Data,18,FALSE)=0,"-",VLOOKUP($AY$2,Data,18,FALSE))</f>
        <v>#REF!</v>
      </c>
      <c r="T18" s="306"/>
      <c r="U18" s="306"/>
      <c r="V18" s="306"/>
      <c r="W18" s="306"/>
      <c r="X18" s="306"/>
      <c r="Y18" s="306"/>
      <c r="Z18" s="306"/>
      <c r="AA18" s="306"/>
      <c r="AB18" s="253"/>
      <c r="AC18" s="253"/>
      <c r="AD18" s="253"/>
      <c r="AE18" s="254"/>
      <c r="AF18" s="244" t="s">
        <v>13</v>
      </c>
      <c r="AG18" s="245"/>
      <c r="AH18" s="245"/>
      <c r="AI18" s="245"/>
      <c r="AJ18" s="306" t="e">
        <f>IF(VLOOKUP($AY$2,Data,13,FALSE)=0,"-",VLOOKUP($AY$2,Data,13,FALSE))</f>
        <v>#REF!</v>
      </c>
      <c r="AK18" s="306"/>
      <c r="AL18" s="306"/>
      <c r="AM18" s="306"/>
      <c r="AN18" s="306"/>
      <c r="AO18" s="306"/>
      <c r="AP18" s="306"/>
      <c r="AQ18" s="306"/>
      <c r="AR18" s="306"/>
      <c r="AS18" s="253"/>
      <c r="AT18" s="253"/>
      <c r="AU18" s="253"/>
      <c r="AV18" s="254"/>
    </row>
    <row r="19" spans="2:48" ht="24.75" customHeight="1">
      <c r="B19" s="193"/>
      <c r="C19" s="194"/>
      <c r="D19" s="194"/>
      <c r="E19" s="194"/>
      <c r="F19" s="194"/>
      <c r="G19" s="261"/>
      <c r="H19" s="257" t="s">
        <v>112</v>
      </c>
      <c r="I19" s="258"/>
      <c r="J19" s="258"/>
      <c r="K19" s="258"/>
      <c r="L19" s="258"/>
      <c r="M19" s="258"/>
      <c r="N19" s="259"/>
      <c r="O19" s="244" t="s">
        <v>12</v>
      </c>
      <c r="P19" s="245"/>
      <c r="Q19" s="245"/>
      <c r="R19" s="245"/>
      <c r="S19" s="306" t="e">
        <f>IF(VLOOKUP($AY$2,Data,19,FALSE)=0,"-",VLOOKUP($AY$2,Data,19,FALSE))</f>
        <v>#REF!</v>
      </c>
      <c r="T19" s="306"/>
      <c r="U19" s="306"/>
      <c r="V19" s="306"/>
      <c r="W19" s="306"/>
      <c r="X19" s="306"/>
      <c r="Y19" s="306"/>
      <c r="Z19" s="306"/>
      <c r="AA19" s="306"/>
      <c r="AB19" s="255" t="s">
        <v>31</v>
      </c>
      <c r="AC19" s="255"/>
      <c r="AD19" s="255"/>
      <c r="AE19" s="256"/>
      <c r="AF19" s="244" t="s">
        <v>13</v>
      </c>
      <c r="AG19" s="245"/>
      <c r="AH19" s="245"/>
      <c r="AI19" s="245"/>
      <c r="AJ19" s="306" t="e">
        <f>IF(VLOOKUP($AY$2,Data,14,FALSE)=0,"-",VLOOKUP($AY$2,Data,14,FALSE))</f>
        <v>#REF!</v>
      </c>
      <c r="AK19" s="306"/>
      <c r="AL19" s="306"/>
      <c r="AM19" s="306"/>
      <c r="AN19" s="306"/>
      <c r="AO19" s="306"/>
      <c r="AP19" s="306"/>
      <c r="AQ19" s="306"/>
      <c r="AR19" s="306"/>
      <c r="AS19" s="255" t="s">
        <v>32</v>
      </c>
      <c r="AT19" s="255"/>
      <c r="AU19" s="255"/>
      <c r="AV19" s="256"/>
    </row>
    <row r="20" spans="2:48" ht="24.75" customHeight="1">
      <c r="B20" s="179"/>
      <c r="C20" s="180"/>
      <c r="D20" s="180"/>
      <c r="E20" s="180"/>
      <c r="F20" s="180"/>
      <c r="G20" s="262"/>
      <c r="H20" s="219" t="s">
        <v>113</v>
      </c>
      <c r="I20" s="220"/>
      <c r="J20" s="220"/>
      <c r="K20" s="220"/>
      <c r="L20" s="220"/>
      <c r="M20" s="220"/>
      <c r="N20" s="221"/>
      <c r="O20" s="222" t="s">
        <v>12</v>
      </c>
      <c r="P20" s="223"/>
      <c r="Q20" s="223"/>
      <c r="R20" s="223"/>
      <c r="S20" s="240" t="e">
        <f>IF(VLOOKUP($AY$2,Data,20,FALSE)=0,"-",VLOOKUP($AY$2,Data,20,FALSE))</f>
        <v>#REF!</v>
      </c>
      <c r="T20" s="240"/>
      <c r="U20" s="240"/>
      <c r="V20" s="240"/>
      <c r="W20" s="240"/>
      <c r="X20" s="240"/>
      <c r="Y20" s="240"/>
      <c r="Z20" s="240"/>
      <c r="AA20" s="240"/>
      <c r="AB20" s="241" t="s">
        <v>31</v>
      </c>
      <c r="AC20" s="241"/>
      <c r="AD20" s="241"/>
      <c r="AE20" s="242"/>
      <c r="AF20" s="222" t="s">
        <v>13</v>
      </c>
      <c r="AG20" s="223"/>
      <c r="AH20" s="223"/>
      <c r="AI20" s="223"/>
      <c r="AJ20" s="240" t="e">
        <f>IF(VLOOKUP($AY$2,Data,15,FALSE)=0,"-",VLOOKUP($AY$2,Data,15,FALSE))</f>
        <v>#REF!</v>
      </c>
      <c r="AK20" s="240"/>
      <c r="AL20" s="240"/>
      <c r="AM20" s="240"/>
      <c r="AN20" s="240"/>
      <c r="AO20" s="240"/>
      <c r="AP20" s="240"/>
      <c r="AQ20" s="240"/>
      <c r="AR20" s="240"/>
      <c r="AS20" s="241" t="s">
        <v>32</v>
      </c>
      <c r="AT20" s="241"/>
      <c r="AU20" s="241"/>
      <c r="AV20" s="242"/>
    </row>
    <row r="21" spans="2:48" ht="24.75" customHeight="1">
      <c r="B21" s="176" t="s">
        <v>10</v>
      </c>
      <c r="C21" s="224"/>
      <c r="D21" s="224"/>
      <c r="E21" s="224"/>
      <c r="F21" s="224"/>
      <c r="G21" s="251"/>
      <c r="H21" s="237" t="s">
        <v>5</v>
      </c>
      <c r="I21" s="238"/>
      <c r="J21" s="238"/>
      <c r="K21" s="238"/>
      <c r="L21" s="238"/>
      <c r="M21" s="238"/>
      <c r="N21" s="239"/>
      <c r="O21" s="168" t="s">
        <v>12</v>
      </c>
      <c r="P21" s="169"/>
      <c r="Q21" s="169"/>
      <c r="R21" s="169"/>
      <c r="S21" s="249" t="e">
        <f>IF(VLOOKUP($AY$2,Data,24,FALSE)=0,"-",VLOOKUP($AY$2,Data,24,FALSE))</f>
        <v>#REF!</v>
      </c>
      <c r="T21" s="249"/>
      <c r="U21" s="249"/>
      <c r="V21" s="249"/>
      <c r="W21" s="249"/>
      <c r="X21" s="249"/>
      <c r="Y21" s="249"/>
      <c r="Z21" s="249"/>
      <c r="AA21" s="249"/>
      <c r="AB21" s="247" t="s">
        <v>29</v>
      </c>
      <c r="AC21" s="247"/>
      <c r="AD21" s="247"/>
      <c r="AE21" s="248"/>
      <c r="AF21" s="168" t="s">
        <v>13</v>
      </c>
      <c r="AG21" s="169"/>
      <c r="AH21" s="169"/>
      <c r="AI21" s="169"/>
      <c r="AJ21" s="249" t="e">
        <f>IF(VLOOKUP($AY$2,Data,21,FALSE)=0,"-",VLOOKUP($AY$2,Data,21,FALSE))</f>
        <v>#REF!</v>
      </c>
      <c r="AK21" s="249"/>
      <c r="AL21" s="249"/>
      <c r="AM21" s="249"/>
      <c r="AN21" s="249"/>
      <c r="AO21" s="249"/>
      <c r="AP21" s="249"/>
      <c r="AQ21" s="249"/>
      <c r="AR21" s="249"/>
      <c r="AS21" s="247" t="s">
        <v>30</v>
      </c>
      <c r="AT21" s="247"/>
      <c r="AU21" s="247"/>
      <c r="AV21" s="248"/>
    </row>
    <row r="22" spans="2:48" ht="24.75" customHeight="1">
      <c r="B22" s="225"/>
      <c r="C22" s="226"/>
      <c r="D22" s="226"/>
      <c r="E22" s="226"/>
      <c r="F22" s="226"/>
      <c r="G22" s="252"/>
      <c r="H22" s="229" t="s">
        <v>112</v>
      </c>
      <c r="I22" s="230"/>
      <c r="J22" s="230"/>
      <c r="K22" s="230"/>
      <c r="L22" s="230"/>
      <c r="M22" s="230"/>
      <c r="N22" s="231"/>
      <c r="O22" s="232" t="s">
        <v>12</v>
      </c>
      <c r="P22" s="233"/>
      <c r="Q22" s="233"/>
      <c r="R22" s="233"/>
      <c r="S22" s="234" t="e">
        <f>IF(VLOOKUP($AY$2,Data,25,FALSE)=0,"-",VLOOKUP($AY$2,Data,25,FALSE))</f>
        <v>#REF!</v>
      </c>
      <c r="T22" s="234"/>
      <c r="U22" s="234"/>
      <c r="V22" s="234"/>
      <c r="W22" s="234"/>
      <c r="X22" s="234"/>
      <c r="Y22" s="234"/>
      <c r="Z22" s="234"/>
      <c r="AA22" s="234"/>
      <c r="AB22" s="235" t="s">
        <v>31</v>
      </c>
      <c r="AC22" s="235"/>
      <c r="AD22" s="235"/>
      <c r="AE22" s="236"/>
      <c r="AF22" s="232" t="s">
        <v>13</v>
      </c>
      <c r="AG22" s="233"/>
      <c r="AH22" s="233"/>
      <c r="AI22" s="233"/>
      <c r="AJ22" s="234" t="e">
        <f>IF(VLOOKUP($AY$2,Data,22,FALSE)=0,"-",VLOOKUP($AY$2,Data,22,FALSE))</f>
        <v>#REF!</v>
      </c>
      <c r="AK22" s="234"/>
      <c r="AL22" s="234"/>
      <c r="AM22" s="234"/>
      <c r="AN22" s="234"/>
      <c r="AO22" s="234"/>
      <c r="AP22" s="234"/>
      <c r="AQ22" s="234"/>
      <c r="AR22" s="234"/>
      <c r="AS22" s="235" t="s">
        <v>32</v>
      </c>
      <c r="AT22" s="235"/>
      <c r="AU22" s="235"/>
      <c r="AV22" s="236"/>
    </row>
    <row r="23" spans="2:48" ht="24.75" customHeight="1">
      <c r="B23" s="225"/>
      <c r="C23" s="226"/>
      <c r="D23" s="226"/>
      <c r="E23" s="226"/>
      <c r="F23" s="226"/>
      <c r="G23" s="252"/>
      <c r="H23" s="219" t="s">
        <v>113</v>
      </c>
      <c r="I23" s="220"/>
      <c r="J23" s="220"/>
      <c r="K23" s="220"/>
      <c r="L23" s="220"/>
      <c r="M23" s="220"/>
      <c r="N23" s="221"/>
      <c r="O23" s="222" t="s">
        <v>12</v>
      </c>
      <c r="P23" s="223"/>
      <c r="Q23" s="223"/>
      <c r="R23" s="223"/>
      <c r="S23" s="240" t="e">
        <f>IF(VLOOKUP($AY$2,Data,26,FALSE)=0,"-",VLOOKUP($AY$2,Data,26,FALSE))</f>
        <v>#REF!</v>
      </c>
      <c r="T23" s="240"/>
      <c r="U23" s="240"/>
      <c r="V23" s="240"/>
      <c r="W23" s="240"/>
      <c r="X23" s="240"/>
      <c r="Y23" s="240"/>
      <c r="Z23" s="240"/>
      <c r="AA23" s="240"/>
      <c r="AB23" s="241" t="s">
        <v>31</v>
      </c>
      <c r="AC23" s="241"/>
      <c r="AD23" s="241"/>
      <c r="AE23" s="242"/>
      <c r="AF23" s="222" t="s">
        <v>13</v>
      </c>
      <c r="AG23" s="223"/>
      <c r="AH23" s="223"/>
      <c r="AI23" s="223"/>
      <c r="AJ23" s="240" t="e">
        <f>IF(VLOOKUP($AY$2,Data,23,FALSE)=0,"-",VLOOKUP($AY$2,Data,23,FALSE))</f>
        <v>#REF!</v>
      </c>
      <c r="AK23" s="240"/>
      <c r="AL23" s="240"/>
      <c r="AM23" s="240"/>
      <c r="AN23" s="240"/>
      <c r="AO23" s="240"/>
      <c r="AP23" s="240"/>
      <c r="AQ23" s="240"/>
      <c r="AR23" s="240"/>
      <c r="AS23" s="241" t="s">
        <v>32</v>
      </c>
      <c r="AT23" s="241"/>
      <c r="AU23" s="241"/>
      <c r="AV23" s="242"/>
    </row>
    <row r="24" spans="2:48" ht="24.75" customHeight="1">
      <c r="B24" s="176" t="s">
        <v>11</v>
      </c>
      <c r="C24" s="224"/>
      <c r="D24" s="224"/>
      <c r="E24" s="224"/>
      <c r="F24" s="224"/>
      <c r="G24" s="224"/>
      <c r="H24" s="237" t="s">
        <v>5</v>
      </c>
      <c r="I24" s="238"/>
      <c r="J24" s="238"/>
      <c r="K24" s="238"/>
      <c r="L24" s="238"/>
      <c r="M24" s="238"/>
      <c r="N24" s="239"/>
      <c r="O24" s="168" t="s">
        <v>12</v>
      </c>
      <c r="P24" s="169"/>
      <c r="Q24" s="169"/>
      <c r="R24" s="169"/>
      <c r="S24" s="249" t="e">
        <f>IF(VLOOKUP($AY$2,Data,30,FALSE)=0,"-",VLOOKUP($AY$2,Data,30,FALSE))</f>
        <v>#REF!</v>
      </c>
      <c r="T24" s="249"/>
      <c r="U24" s="249"/>
      <c r="V24" s="249"/>
      <c r="W24" s="249"/>
      <c r="X24" s="249"/>
      <c r="Y24" s="249"/>
      <c r="Z24" s="249"/>
      <c r="AA24" s="249"/>
      <c r="AB24" s="247" t="s">
        <v>29</v>
      </c>
      <c r="AC24" s="247"/>
      <c r="AD24" s="247"/>
      <c r="AE24" s="248"/>
      <c r="AF24" s="168" t="s">
        <v>13</v>
      </c>
      <c r="AG24" s="169"/>
      <c r="AH24" s="169"/>
      <c r="AI24" s="169"/>
      <c r="AJ24" s="249" t="e">
        <f>IF(VLOOKUP($AY$2,Data,27,FALSE)=0,"-",VLOOKUP($AY$2,Data,27,FALSE))</f>
        <v>#REF!</v>
      </c>
      <c r="AK24" s="249"/>
      <c r="AL24" s="249"/>
      <c r="AM24" s="249"/>
      <c r="AN24" s="249"/>
      <c r="AO24" s="249"/>
      <c r="AP24" s="249"/>
      <c r="AQ24" s="249"/>
      <c r="AR24" s="249"/>
      <c r="AS24" s="247" t="s">
        <v>30</v>
      </c>
      <c r="AT24" s="247"/>
      <c r="AU24" s="247"/>
      <c r="AV24" s="248"/>
    </row>
    <row r="25" spans="2:48" ht="24.75" customHeight="1">
      <c r="B25" s="225"/>
      <c r="C25" s="226"/>
      <c r="D25" s="226"/>
      <c r="E25" s="226"/>
      <c r="F25" s="226"/>
      <c r="G25" s="226"/>
      <c r="H25" s="229" t="s">
        <v>112</v>
      </c>
      <c r="I25" s="230"/>
      <c r="J25" s="230"/>
      <c r="K25" s="230"/>
      <c r="L25" s="230"/>
      <c r="M25" s="230"/>
      <c r="N25" s="231"/>
      <c r="O25" s="232" t="s">
        <v>12</v>
      </c>
      <c r="P25" s="233"/>
      <c r="Q25" s="233"/>
      <c r="R25" s="233"/>
      <c r="S25" s="234" t="e">
        <f>IF(VLOOKUP($AY$2,Data,31,FALSE)=0,"-",VLOOKUP($AY$2,Data,31,FALSE))</f>
        <v>#REF!</v>
      </c>
      <c r="T25" s="234"/>
      <c r="U25" s="234"/>
      <c r="V25" s="234"/>
      <c r="W25" s="234"/>
      <c r="X25" s="234"/>
      <c r="Y25" s="234"/>
      <c r="Z25" s="234"/>
      <c r="AA25" s="234"/>
      <c r="AB25" s="235" t="s">
        <v>31</v>
      </c>
      <c r="AC25" s="235"/>
      <c r="AD25" s="235"/>
      <c r="AE25" s="236"/>
      <c r="AF25" s="232" t="s">
        <v>13</v>
      </c>
      <c r="AG25" s="233"/>
      <c r="AH25" s="233"/>
      <c r="AI25" s="233"/>
      <c r="AJ25" s="234" t="e">
        <f>IF(VLOOKUP($AY$2,Data,28,FALSE)=0,"-",VLOOKUP($AY$2,Data,28,FALSE))</f>
        <v>#REF!</v>
      </c>
      <c r="AK25" s="234"/>
      <c r="AL25" s="234"/>
      <c r="AM25" s="234"/>
      <c r="AN25" s="234"/>
      <c r="AO25" s="234"/>
      <c r="AP25" s="234"/>
      <c r="AQ25" s="234"/>
      <c r="AR25" s="234"/>
      <c r="AS25" s="235" t="s">
        <v>32</v>
      </c>
      <c r="AT25" s="235"/>
      <c r="AU25" s="235"/>
      <c r="AV25" s="236"/>
    </row>
    <row r="26" spans="2:48" ht="24.75" customHeight="1">
      <c r="B26" s="227"/>
      <c r="C26" s="228"/>
      <c r="D26" s="228"/>
      <c r="E26" s="228"/>
      <c r="F26" s="228"/>
      <c r="G26" s="228"/>
      <c r="H26" s="219" t="s">
        <v>113</v>
      </c>
      <c r="I26" s="220"/>
      <c r="J26" s="220"/>
      <c r="K26" s="220"/>
      <c r="L26" s="220"/>
      <c r="M26" s="220"/>
      <c r="N26" s="221"/>
      <c r="O26" s="222" t="s">
        <v>12</v>
      </c>
      <c r="P26" s="223"/>
      <c r="Q26" s="223"/>
      <c r="R26" s="223"/>
      <c r="S26" s="240" t="e">
        <f>IF(VLOOKUP($AY$2,Data,32,FALSE)=0,"-",VLOOKUP($AY$2,Data,32,FALSE))</f>
        <v>#REF!</v>
      </c>
      <c r="T26" s="240"/>
      <c r="U26" s="240"/>
      <c r="V26" s="240"/>
      <c r="W26" s="240"/>
      <c r="X26" s="240"/>
      <c r="Y26" s="240"/>
      <c r="Z26" s="240"/>
      <c r="AA26" s="240"/>
      <c r="AB26" s="241" t="s">
        <v>31</v>
      </c>
      <c r="AC26" s="241"/>
      <c r="AD26" s="241"/>
      <c r="AE26" s="242"/>
      <c r="AF26" s="222" t="s">
        <v>13</v>
      </c>
      <c r="AG26" s="223"/>
      <c r="AH26" s="223"/>
      <c r="AI26" s="223"/>
      <c r="AJ26" s="240" t="e">
        <f>IF(VLOOKUP($AY$2,Data,29,FALSE)=0,"-",VLOOKUP($AY$2,Data,29,FALSE))</f>
        <v>#REF!</v>
      </c>
      <c r="AK26" s="240"/>
      <c r="AL26" s="240"/>
      <c r="AM26" s="240"/>
      <c r="AN26" s="240"/>
      <c r="AO26" s="240"/>
      <c r="AP26" s="240"/>
      <c r="AQ26" s="240"/>
      <c r="AR26" s="240"/>
      <c r="AS26" s="241" t="s">
        <v>32</v>
      </c>
      <c r="AT26" s="241"/>
      <c r="AU26" s="241"/>
      <c r="AV26" s="242"/>
    </row>
    <row r="27" spans="2:48" ht="24.75" customHeight="1">
      <c r="B27" s="210" t="s">
        <v>7</v>
      </c>
      <c r="C27" s="211"/>
      <c r="D27" s="211"/>
      <c r="E27" s="211"/>
      <c r="F27" s="211"/>
      <c r="G27" s="211"/>
      <c r="H27" s="211"/>
      <c r="I27" s="211"/>
      <c r="J27" s="211"/>
      <c r="K27" s="211"/>
      <c r="L27" s="211"/>
      <c r="M27" s="211"/>
      <c r="N27" s="212"/>
      <c r="O27" s="216" t="s">
        <v>12</v>
      </c>
      <c r="P27" s="217"/>
      <c r="Q27" s="217"/>
      <c r="R27" s="217"/>
      <c r="S27" s="218" t="e">
        <f>IF(VLOOKUP($AY$2,Data,34,FALSE)=0,"-",VLOOKUP($AY$2,Data,34,FALSE))</f>
        <v>#REF!</v>
      </c>
      <c r="T27" s="218"/>
      <c r="U27" s="218"/>
      <c r="V27" s="218"/>
      <c r="W27" s="218"/>
      <c r="X27" s="218"/>
      <c r="Y27" s="218"/>
      <c r="Z27" s="218"/>
      <c r="AA27" s="218"/>
      <c r="AB27" s="214" t="s">
        <v>29</v>
      </c>
      <c r="AC27" s="214"/>
      <c r="AD27" s="214"/>
      <c r="AE27" s="215"/>
      <c r="AF27" s="216" t="s">
        <v>13</v>
      </c>
      <c r="AG27" s="217"/>
      <c r="AH27" s="217"/>
      <c r="AI27" s="217"/>
      <c r="AJ27" s="218" t="e">
        <f>IF(VLOOKUP($AY$2,Data,33,FALSE)=0,"-",VLOOKUP($AY$2,Data,33,FALSE))</f>
        <v>#REF!</v>
      </c>
      <c r="AK27" s="218"/>
      <c r="AL27" s="218"/>
      <c r="AM27" s="218"/>
      <c r="AN27" s="218"/>
      <c r="AO27" s="218"/>
      <c r="AP27" s="218"/>
      <c r="AQ27" s="218"/>
      <c r="AR27" s="218"/>
      <c r="AS27" s="214" t="s">
        <v>30</v>
      </c>
      <c r="AT27" s="214"/>
      <c r="AU27" s="214"/>
      <c r="AV27" s="215"/>
    </row>
    <row r="28" spans="2:48" ht="24.75" customHeight="1">
      <c r="B28" s="210" t="s">
        <v>14</v>
      </c>
      <c r="C28" s="211"/>
      <c r="D28" s="211"/>
      <c r="E28" s="211"/>
      <c r="F28" s="211"/>
      <c r="G28" s="211"/>
      <c r="H28" s="211"/>
      <c r="I28" s="211"/>
      <c r="J28" s="211"/>
      <c r="K28" s="211"/>
      <c r="L28" s="211"/>
      <c r="M28" s="211"/>
      <c r="N28" s="212"/>
      <c r="O28" s="216" t="s">
        <v>12</v>
      </c>
      <c r="P28" s="217"/>
      <c r="Q28" s="217"/>
      <c r="R28" s="217"/>
      <c r="S28" s="218" t="e">
        <f>IF(VLOOKUP($AY$2,Data,38,FALSE)=0,"-",VLOOKUP($AY$2,Data,38,FALSE))</f>
        <v>#REF!</v>
      </c>
      <c r="T28" s="218"/>
      <c r="U28" s="218"/>
      <c r="V28" s="218"/>
      <c r="W28" s="218"/>
      <c r="X28" s="218"/>
      <c r="Y28" s="218"/>
      <c r="Z28" s="218"/>
      <c r="AA28" s="218"/>
      <c r="AB28" s="214" t="s">
        <v>33</v>
      </c>
      <c r="AC28" s="214"/>
      <c r="AD28" s="214"/>
      <c r="AE28" s="215"/>
      <c r="AF28" s="216" t="s">
        <v>13</v>
      </c>
      <c r="AG28" s="217"/>
      <c r="AH28" s="217"/>
      <c r="AI28" s="217"/>
      <c r="AJ28" s="218" t="e">
        <f>IF(VLOOKUP($AY$2,Data,35,FALSE)=0,"-",VLOOKUP($AY$2,Data,35,FALSE))</f>
        <v>#REF!</v>
      </c>
      <c r="AK28" s="218"/>
      <c r="AL28" s="218"/>
      <c r="AM28" s="218"/>
      <c r="AN28" s="218"/>
      <c r="AO28" s="218"/>
      <c r="AP28" s="218"/>
      <c r="AQ28" s="218"/>
      <c r="AR28" s="218"/>
      <c r="AS28" s="214" t="s">
        <v>34</v>
      </c>
      <c r="AT28" s="214"/>
      <c r="AU28" s="214"/>
      <c r="AV28" s="215"/>
    </row>
    <row r="29" spans="2:48" ht="24.75" customHeight="1">
      <c r="B29" s="210" t="s">
        <v>15</v>
      </c>
      <c r="C29" s="211"/>
      <c r="D29" s="211"/>
      <c r="E29" s="211"/>
      <c r="F29" s="211"/>
      <c r="G29" s="211"/>
      <c r="H29" s="211"/>
      <c r="I29" s="211"/>
      <c r="J29" s="211"/>
      <c r="K29" s="211"/>
      <c r="L29" s="211"/>
      <c r="M29" s="211"/>
      <c r="N29" s="212"/>
      <c r="O29" s="216" t="s">
        <v>12</v>
      </c>
      <c r="P29" s="217"/>
      <c r="Q29" s="217"/>
      <c r="R29" s="217"/>
      <c r="S29" s="218" t="e">
        <f>IF(VLOOKUP($AY$2,Data,39,FALSE)=0,"-",VLOOKUP($AY$2,Data,39,FALSE))</f>
        <v>#REF!</v>
      </c>
      <c r="T29" s="218"/>
      <c r="U29" s="218"/>
      <c r="V29" s="218"/>
      <c r="W29" s="218"/>
      <c r="X29" s="218"/>
      <c r="Y29" s="218"/>
      <c r="Z29" s="218"/>
      <c r="AA29" s="218"/>
      <c r="AB29" s="214" t="s">
        <v>29</v>
      </c>
      <c r="AC29" s="214"/>
      <c r="AD29" s="214"/>
      <c r="AE29" s="215"/>
      <c r="AF29" s="216" t="s">
        <v>13</v>
      </c>
      <c r="AG29" s="217"/>
      <c r="AH29" s="217"/>
      <c r="AI29" s="217"/>
      <c r="AJ29" s="218" t="e">
        <f>IF(VLOOKUP($AY$2,Data,36,FALSE)=0,"-",VLOOKUP($AY$2,Data,36,FALSE))</f>
        <v>#REF!</v>
      </c>
      <c r="AK29" s="218"/>
      <c r="AL29" s="218"/>
      <c r="AM29" s="218"/>
      <c r="AN29" s="218"/>
      <c r="AO29" s="218"/>
      <c r="AP29" s="218"/>
      <c r="AQ29" s="218"/>
      <c r="AR29" s="218"/>
      <c r="AS29" s="214" t="s">
        <v>30</v>
      </c>
      <c r="AT29" s="214"/>
      <c r="AU29" s="214"/>
      <c r="AV29" s="215"/>
    </row>
    <row r="30" spans="2:48" ht="24.75" customHeight="1">
      <c r="B30" s="199" t="s">
        <v>18</v>
      </c>
      <c r="C30" s="200"/>
      <c r="D30" s="200"/>
      <c r="E30" s="200"/>
      <c r="F30" s="200"/>
      <c r="G30" s="200"/>
      <c r="H30" s="200"/>
      <c r="I30" s="200"/>
      <c r="J30" s="200"/>
      <c r="K30" s="200"/>
      <c r="L30" s="200"/>
      <c r="M30" s="200"/>
      <c r="N30" s="201"/>
      <c r="O30" s="168" t="s">
        <v>12</v>
      </c>
      <c r="P30" s="169"/>
      <c r="Q30" s="169"/>
      <c r="R30" s="169"/>
      <c r="S30" s="249" t="e">
        <f>IF(VLOOKUP($AY$2,Data,40,FALSE)=0,"-",VLOOKUP($AY$2,Data,40,FALSE))</f>
        <v>#REF!</v>
      </c>
      <c r="T30" s="249"/>
      <c r="U30" s="249"/>
      <c r="V30" s="249"/>
      <c r="W30" s="249"/>
      <c r="X30" s="249"/>
      <c r="Y30" s="249"/>
      <c r="Z30" s="249"/>
      <c r="AA30" s="249"/>
      <c r="AB30" s="166" t="s">
        <v>29</v>
      </c>
      <c r="AC30" s="166"/>
      <c r="AD30" s="166"/>
      <c r="AE30" s="167"/>
      <c r="AF30" s="168" t="s">
        <v>13</v>
      </c>
      <c r="AG30" s="169"/>
      <c r="AH30" s="169"/>
      <c r="AI30" s="169"/>
      <c r="AJ30" s="249" t="e">
        <f>IF(VLOOKUP($AY$2,Data,37,FALSE)=0,"-",VLOOKUP($AY$2,Data,37,FALSE))</f>
        <v>#REF!</v>
      </c>
      <c r="AK30" s="249"/>
      <c r="AL30" s="249"/>
      <c r="AM30" s="249"/>
      <c r="AN30" s="249"/>
      <c r="AO30" s="249"/>
      <c r="AP30" s="249"/>
      <c r="AQ30" s="249"/>
      <c r="AR30" s="249"/>
      <c r="AS30" s="166" t="s">
        <v>30</v>
      </c>
      <c r="AT30" s="166"/>
      <c r="AU30" s="166"/>
      <c r="AV30" s="167"/>
    </row>
    <row r="31" spans="2:48" ht="33.75" customHeight="1">
      <c r="B31" s="199" t="s">
        <v>16</v>
      </c>
      <c r="C31" s="200"/>
      <c r="D31" s="200"/>
      <c r="E31" s="200"/>
      <c r="F31" s="200"/>
      <c r="G31" s="200"/>
      <c r="H31" s="200"/>
      <c r="I31" s="200"/>
      <c r="J31" s="200"/>
      <c r="K31" s="200"/>
      <c r="L31" s="200"/>
      <c r="M31" s="200"/>
      <c r="N31" s="201"/>
      <c r="O31" s="310" t="e">
        <f>IF(VLOOKUP($AY$2,Data,41,FALSE)=0,"-",VLOOKUP($AY$2,Data,41,FALSE))</f>
        <v>#REF!</v>
      </c>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c r="AP31" s="311"/>
      <c r="AQ31" s="311"/>
      <c r="AR31" s="311"/>
      <c r="AS31" s="311"/>
      <c r="AT31" s="311"/>
      <c r="AU31" s="311"/>
      <c r="AV31" s="312"/>
    </row>
    <row r="32" spans="2:48" ht="21.75" customHeight="1">
      <c r="B32" s="210" t="s">
        <v>8</v>
      </c>
      <c r="C32" s="211"/>
      <c r="D32" s="211"/>
      <c r="E32" s="211"/>
      <c r="F32" s="211"/>
      <c r="G32" s="211"/>
      <c r="H32" s="211"/>
      <c r="I32" s="211"/>
      <c r="J32" s="211"/>
      <c r="K32" s="211"/>
      <c r="L32" s="211"/>
      <c r="M32" s="211"/>
      <c r="N32" s="212"/>
      <c r="O32" s="310" t="e">
        <f>IF(VLOOKUP($AY$2,Data,42,FALSE)=0,"-",VLOOKUP($AY$2,Data,42,FALSE))</f>
        <v>#REF!</v>
      </c>
      <c r="P32" s="311"/>
      <c r="Q32" s="311"/>
      <c r="R32" s="311"/>
      <c r="S32" s="311"/>
      <c r="T32" s="311"/>
      <c r="U32" s="311"/>
      <c r="V32" s="311"/>
      <c r="W32" s="311"/>
      <c r="X32" s="311"/>
      <c r="Y32" s="311"/>
      <c r="Z32" s="311"/>
      <c r="AA32" s="311"/>
      <c r="AB32" s="311"/>
      <c r="AC32" s="311"/>
      <c r="AD32" s="311"/>
      <c r="AE32" s="311"/>
      <c r="AF32" s="311"/>
      <c r="AG32" s="311"/>
      <c r="AH32" s="311"/>
      <c r="AI32" s="311"/>
      <c r="AJ32" s="311"/>
      <c r="AK32" s="311"/>
      <c r="AL32" s="311"/>
      <c r="AM32" s="311"/>
      <c r="AN32" s="311"/>
      <c r="AO32" s="311"/>
      <c r="AP32" s="311"/>
      <c r="AQ32" s="311"/>
      <c r="AR32" s="311"/>
      <c r="AS32" s="311"/>
      <c r="AT32" s="311"/>
      <c r="AU32" s="311"/>
      <c r="AV32" s="312"/>
    </row>
    <row r="33" spans="2:48" ht="18.600000000000001" customHeight="1">
      <c r="B33" s="176" t="s">
        <v>2</v>
      </c>
      <c r="C33" s="202"/>
      <c r="D33" s="202"/>
      <c r="E33" s="202"/>
      <c r="F33" s="202"/>
      <c r="G33" s="202"/>
      <c r="H33" s="202"/>
      <c r="I33" s="202"/>
      <c r="J33" s="202"/>
      <c r="K33" s="202"/>
      <c r="L33" s="202"/>
      <c r="M33" s="202"/>
      <c r="N33" s="203"/>
      <c r="O33" s="182" t="s">
        <v>27</v>
      </c>
      <c r="P33" s="183"/>
      <c r="Q33" s="183"/>
      <c r="R33" s="183"/>
      <c r="S33" s="183"/>
      <c r="T33" s="183"/>
      <c r="U33" s="183"/>
      <c r="V33" s="184"/>
      <c r="W33" s="319" t="e">
        <f>VLOOKUP($AY$2,Data,43,FALSE)</f>
        <v>#REF!</v>
      </c>
      <c r="X33" s="320"/>
      <c r="Y33" s="320"/>
      <c r="Z33" s="320"/>
      <c r="AA33" s="320"/>
      <c r="AB33" s="320"/>
      <c r="AC33" s="320"/>
      <c r="AD33" s="320"/>
      <c r="AE33" s="321"/>
      <c r="AF33" s="185" t="s">
        <v>28</v>
      </c>
      <c r="AG33" s="183"/>
      <c r="AH33" s="183"/>
      <c r="AI33" s="183"/>
      <c r="AJ33" s="183"/>
      <c r="AK33" s="183"/>
      <c r="AL33" s="183"/>
      <c r="AM33" s="184"/>
      <c r="AN33" s="319" t="e">
        <f>VLOOKUP($AY$2,Data,44,FALSE)</f>
        <v>#REF!</v>
      </c>
      <c r="AO33" s="320"/>
      <c r="AP33" s="320"/>
      <c r="AQ33" s="320"/>
      <c r="AR33" s="320"/>
      <c r="AS33" s="320"/>
      <c r="AT33" s="320"/>
      <c r="AU33" s="320"/>
      <c r="AV33" s="322"/>
    </row>
    <row r="34" spans="2:48" ht="18.600000000000001" customHeight="1">
      <c r="B34" s="204"/>
      <c r="C34" s="205"/>
      <c r="D34" s="205"/>
      <c r="E34" s="205"/>
      <c r="F34" s="205"/>
      <c r="G34" s="205"/>
      <c r="H34" s="205"/>
      <c r="I34" s="205"/>
      <c r="J34" s="205"/>
      <c r="K34" s="205"/>
      <c r="L34" s="205"/>
      <c r="M34" s="205"/>
      <c r="N34" s="206"/>
      <c r="O34" s="186" t="s">
        <v>0</v>
      </c>
      <c r="P34" s="187"/>
      <c r="Q34" s="187"/>
      <c r="R34" s="187"/>
      <c r="S34" s="187"/>
      <c r="T34" s="187"/>
      <c r="U34" s="187"/>
      <c r="V34" s="188"/>
      <c r="W34" s="313" t="e">
        <f>VLOOKUP($AY$2,Data,45,FALSE)</f>
        <v>#REF!</v>
      </c>
      <c r="X34" s="314"/>
      <c r="Y34" s="314"/>
      <c r="Z34" s="314"/>
      <c r="AA34" s="314"/>
      <c r="AB34" s="314"/>
      <c r="AC34" s="314"/>
      <c r="AD34" s="314"/>
      <c r="AE34" s="314"/>
      <c r="AF34" s="314"/>
      <c r="AG34" s="314"/>
      <c r="AH34" s="314"/>
      <c r="AI34" s="314"/>
      <c r="AJ34" s="314"/>
      <c r="AK34" s="314"/>
      <c r="AL34" s="314"/>
      <c r="AM34" s="314"/>
      <c r="AN34" s="314"/>
      <c r="AO34" s="314"/>
      <c r="AP34" s="314"/>
      <c r="AQ34" s="314"/>
      <c r="AR34" s="314"/>
      <c r="AS34" s="314"/>
      <c r="AT34" s="314"/>
      <c r="AU34" s="314"/>
      <c r="AV34" s="315"/>
    </row>
    <row r="35" spans="2:48" ht="18.600000000000001" customHeight="1">
      <c r="B35" s="176" t="s">
        <v>3</v>
      </c>
      <c r="C35" s="177"/>
      <c r="D35" s="177"/>
      <c r="E35" s="177"/>
      <c r="F35" s="177"/>
      <c r="G35" s="177"/>
      <c r="H35" s="177"/>
      <c r="I35" s="177"/>
      <c r="J35" s="177"/>
      <c r="K35" s="177"/>
      <c r="L35" s="177"/>
      <c r="M35" s="177"/>
      <c r="N35" s="178"/>
      <c r="O35" s="182" t="s">
        <v>27</v>
      </c>
      <c r="P35" s="183"/>
      <c r="Q35" s="183"/>
      <c r="R35" s="183"/>
      <c r="S35" s="183"/>
      <c r="T35" s="183"/>
      <c r="U35" s="183"/>
      <c r="V35" s="184"/>
      <c r="W35" s="319" t="e">
        <f>VLOOKUP($AY$2,Data,46,FALSE)</f>
        <v>#REF!</v>
      </c>
      <c r="X35" s="320"/>
      <c r="Y35" s="320"/>
      <c r="Z35" s="320"/>
      <c r="AA35" s="320"/>
      <c r="AB35" s="320"/>
      <c r="AC35" s="320"/>
      <c r="AD35" s="320"/>
      <c r="AE35" s="321"/>
      <c r="AF35" s="185" t="s">
        <v>28</v>
      </c>
      <c r="AG35" s="183"/>
      <c r="AH35" s="183"/>
      <c r="AI35" s="183"/>
      <c r="AJ35" s="183"/>
      <c r="AK35" s="183"/>
      <c r="AL35" s="183"/>
      <c r="AM35" s="184"/>
      <c r="AN35" s="319" t="e">
        <f>VLOOKUP($AY$2,Data,47,FALSE)</f>
        <v>#REF!</v>
      </c>
      <c r="AO35" s="320"/>
      <c r="AP35" s="320"/>
      <c r="AQ35" s="320"/>
      <c r="AR35" s="320"/>
      <c r="AS35" s="320"/>
      <c r="AT35" s="320"/>
      <c r="AU35" s="320"/>
      <c r="AV35" s="322"/>
    </row>
    <row r="36" spans="2:48" ht="18.600000000000001" customHeight="1">
      <c r="B36" s="179"/>
      <c r="C36" s="180"/>
      <c r="D36" s="180"/>
      <c r="E36" s="180"/>
      <c r="F36" s="180"/>
      <c r="G36" s="180"/>
      <c r="H36" s="180"/>
      <c r="I36" s="180"/>
      <c r="J36" s="180"/>
      <c r="K36" s="180"/>
      <c r="L36" s="180"/>
      <c r="M36" s="180"/>
      <c r="N36" s="181"/>
      <c r="O36" s="186" t="s">
        <v>0</v>
      </c>
      <c r="P36" s="187"/>
      <c r="Q36" s="187"/>
      <c r="R36" s="187"/>
      <c r="S36" s="187"/>
      <c r="T36" s="187"/>
      <c r="U36" s="187"/>
      <c r="V36" s="188"/>
      <c r="W36" s="313" t="e">
        <f>VLOOKUP($AY$2,Data,48,FALSE)</f>
        <v>#REF!</v>
      </c>
      <c r="X36" s="314"/>
      <c r="Y36" s="314"/>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5"/>
    </row>
    <row r="37" spans="2:48" ht="18.600000000000001" customHeight="1">
      <c r="B37" s="192" t="s">
        <v>1</v>
      </c>
      <c r="C37" s="177"/>
      <c r="D37" s="177"/>
      <c r="E37" s="177"/>
      <c r="F37" s="177"/>
      <c r="G37" s="177"/>
      <c r="H37" s="177"/>
      <c r="I37" s="177"/>
      <c r="J37" s="177"/>
      <c r="K37" s="177"/>
      <c r="L37" s="177"/>
      <c r="M37" s="177"/>
      <c r="N37" s="178"/>
      <c r="O37" s="316" t="e">
        <f>VLOOKUP($AY$2,Data,49,FALSE)</f>
        <v>#REF!</v>
      </c>
      <c r="P37" s="317"/>
      <c r="Q37" s="317"/>
      <c r="R37" s="317"/>
      <c r="S37" s="317"/>
      <c r="T37" s="317"/>
      <c r="U37" s="317"/>
      <c r="V37" s="317"/>
      <c r="W37" s="317"/>
      <c r="X37" s="317"/>
      <c r="Y37" s="317"/>
      <c r="Z37" s="317"/>
      <c r="AA37" s="317"/>
      <c r="AB37" s="317"/>
      <c r="AC37" s="317"/>
      <c r="AD37" s="317"/>
      <c r="AE37" s="317"/>
      <c r="AF37" s="317"/>
      <c r="AG37" s="317"/>
      <c r="AH37" s="317"/>
      <c r="AI37" s="317"/>
      <c r="AJ37" s="317"/>
      <c r="AK37" s="317"/>
      <c r="AL37" s="317"/>
      <c r="AM37" s="317"/>
      <c r="AN37" s="317"/>
      <c r="AO37" s="317"/>
      <c r="AP37" s="317"/>
      <c r="AQ37" s="317"/>
      <c r="AR37" s="317"/>
      <c r="AS37" s="317"/>
      <c r="AT37" s="317"/>
      <c r="AU37" s="317"/>
      <c r="AV37" s="318"/>
    </row>
    <row r="38" spans="2:48" ht="18.600000000000001" customHeight="1">
      <c r="B38" s="193"/>
      <c r="C38" s="194"/>
      <c r="D38" s="194"/>
      <c r="E38" s="194"/>
      <c r="F38" s="194"/>
      <c r="G38" s="194"/>
      <c r="H38" s="194"/>
      <c r="I38" s="194"/>
      <c r="J38" s="194"/>
      <c r="K38" s="194"/>
      <c r="L38" s="194"/>
      <c r="M38" s="194"/>
      <c r="N38" s="195"/>
      <c r="O38" s="160"/>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2"/>
    </row>
    <row r="39" spans="2:48" ht="18.600000000000001" customHeight="1">
      <c r="B39" s="193"/>
      <c r="C39" s="194"/>
      <c r="D39" s="194"/>
      <c r="E39" s="194"/>
      <c r="F39" s="194"/>
      <c r="G39" s="194"/>
      <c r="H39" s="194"/>
      <c r="I39" s="194"/>
      <c r="J39" s="194"/>
      <c r="K39" s="194"/>
      <c r="L39" s="194"/>
      <c r="M39" s="194"/>
      <c r="N39" s="195"/>
      <c r="O39" s="163"/>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5"/>
    </row>
    <row r="40" spans="2:48" ht="18.600000000000001" customHeight="1">
      <c r="B40" s="193"/>
      <c r="C40" s="194"/>
      <c r="D40" s="194"/>
      <c r="E40" s="194"/>
      <c r="F40" s="194"/>
      <c r="G40" s="194"/>
      <c r="H40" s="194"/>
      <c r="I40" s="194"/>
      <c r="J40" s="194"/>
      <c r="K40" s="194"/>
      <c r="L40" s="194"/>
      <c r="M40" s="194"/>
      <c r="N40" s="195"/>
      <c r="O40" s="163"/>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5"/>
    </row>
    <row r="41" spans="2:48" ht="18.600000000000001" customHeight="1">
      <c r="B41" s="193"/>
      <c r="C41" s="194"/>
      <c r="D41" s="194"/>
      <c r="E41" s="194"/>
      <c r="F41" s="194"/>
      <c r="G41" s="194"/>
      <c r="H41" s="194"/>
      <c r="I41" s="194"/>
      <c r="J41" s="194"/>
      <c r="K41" s="194"/>
      <c r="L41" s="194"/>
      <c r="M41" s="194"/>
      <c r="N41" s="195"/>
      <c r="O41" s="171"/>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3"/>
    </row>
    <row r="42" spans="2:48" ht="18.600000000000001" customHeight="1">
      <c r="B42" s="174" t="s">
        <v>20</v>
      </c>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row>
    <row r="43" spans="2:48" ht="18.600000000000001" customHeight="1">
      <c r="B43" s="175" t="s">
        <v>48</v>
      </c>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row>
  </sheetData>
  <mergeCells count="154">
    <mergeCell ref="O6:AV6"/>
    <mergeCell ref="AK17:AQ17"/>
    <mergeCell ref="S25:AA25"/>
    <mergeCell ref="AF22:AI22"/>
    <mergeCell ref="AB24:AE24"/>
    <mergeCell ref="B6:N6"/>
    <mergeCell ref="O16:R16"/>
    <mergeCell ref="O17:R17"/>
    <mergeCell ref="AB18:AE18"/>
    <mergeCell ref="AS16:AV16"/>
    <mergeCell ref="B21:G23"/>
    <mergeCell ref="O23:R23"/>
    <mergeCell ref="S23:AA23"/>
    <mergeCell ref="AB21:AE21"/>
    <mergeCell ref="AB22:AE22"/>
    <mergeCell ref="AJ23:AR23"/>
    <mergeCell ref="AJ24:AR24"/>
    <mergeCell ref="AS25:AV25"/>
    <mergeCell ref="AS23:AV23"/>
    <mergeCell ref="B24:G26"/>
    <mergeCell ref="S15:AA15"/>
    <mergeCell ref="O15:R15"/>
    <mergeCell ref="H20:N20"/>
    <mergeCell ref="AJ15:AR15"/>
    <mergeCell ref="O31:AV31"/>
    <mergeCell ref="AB23:AE23"/>
    <mergeCell ref="AS22:AV22"/>
    <mergeCell ref="AS26:AV26"/>
    <mergeCell ref="H23:N23"/>
    <mergeCell ref="H26:N26"/>
    <mergeCell ref="S24:AA24"/>
    <mergeCell ref="H24:N24"/>
    <mergeCell ref="O22:R22"/>
    <mergeCell ref="O26:R26"/>
    <mergeCell ref="S30:AA30"/>
    <mergeCell ref="AJ26:AR26"/>
    <mergeCell ref="AF29:AI29"/>
    <mergeCell ref="AB27:AE27"/>
    <mergeCell ref="AB28:AE28"/>
    <mergeCell ref="AB29:AE29"/>
    <mergeCell ref="AS28:AV28"/>
    <mergeCell ref="O25:R25"/>
    <mergeCell ref="B32:N32"/>
    <mergeCell ref="S29:AA29"/>
    <mergeCell ref="AB26:AE26"/>
    <mergeCell ref="AF18:AI18"/>
    <mergeCell ref="AF19:AI19"/>
    <mergeCell ref="O36:V36"/>
    <mergeCell ref="O35:V35"/>
    <mergeCell ref="AF28:AI28"/>
    <mergeCell ref="O32:AV32"/>
    <mergeCell ref="AS30:AV30"/>
    <mergeCell ref="AN35:AV35"/>
    <mergeCell ref="AF23:AI23"/>
    <mergeCell ref="W36:AV36"/>
    <mergeCell ref="AS21:AV21"/>
    <mergeCell ref="AF20:AI20"/>
    <mergeCell ref="AF21:AI21"/>
    <mergeCell ref="AS19:AV19"/>
    <mergeCell ref="AS20:AV20"/>
    <mergeCell ref="AJ20:AR20"/>
    <mergeCell ref="AJ21:AR21"/>
    <mergeCell ref="AS24:AV24"/>
    <mergeCell ref="B27:N27"/>
    <mergeCell ref="AF26:AI26"/>
    <mergeCell ref="B31:N31"/>
    <mergeCell ref="AB20:AE20"/>
    <mergeCell ref="B28:N28"/>
    <mergeCell ref="B29:N29"/>
    <mergeCell ref="AJ25:AR25"/>
    <mergeCell ref="AJ28:AR28"/>
    <mergeCell ref="B30:N30"/>
    <mergeCell ref="O24:R24"/>
    <mergeCell ref="AF24:AI24"/>
    <mergeCell ref="AF25:AI25"/>
    <mergeCell ref="AF27:AI27"/>
    <mergeCell ref="AJ27:AR27"/>
    <mergeCell ref="AF30:AI30"/>
    <mergeCell ref="AB30:AE30"/>
    <mergeCell ref="AJ30:AR30"/>
    <mergeCell ref="S28:AA28"/>
    <mergeCell ref="O27:R27"/>
    <mergeCell ref="AB25:AE25"/>
    <mergeCell ref="O28:R28"/>
    <mergeCell ref="O29:R29"/>
    <mergeCell ref="O30:R30"/>
    <mergeCell ref="O20:R20"/>
    <mergeCell ref="O21:R21"/>
    <mergeCell ref="B43:AV43"/>
    <mergeCell ref="W34:AV34"/>
    <mergeCell ref="B33:N34"/>
    <mergeCell ref="B42:AV42"/>
    <mergeCell ref="B35:N36"/>
    <mergeCell ref="O37:AV37"/>
    <mergeCell ref="O39:AV39"/>
    <mergeCell ref="O33:V33"/>
    <mergeCell ref="O34:V34"/>
    <mergeCell ref="AF35:AM35"/>
    <mergeCell ref="W33:AE33"/>
    <mergeCell ref="AN33:AV33"/>
    <mergeCell ref="W35:AE35"/>
    <mergeCell ref="AF33:AM33"/>
    <mergeCell ref="O41:AV41"/>
    <mergeCell ref="B37:N41"/>
    <mergeCell ref="O40:AV40"/>
    <mergeCell ref="O38:AV38"/>
    <mergeCell ref="AB19:AE19"/>
    <mergeCell ref="B11:N12"/>
    <mergeCell ref="O11:AV12"/>
    <mergeCell ref="S20:AA20"/>
    <mergeCell ref="AS27:AV27"/>
    <mergeCell ref="S26:AA26"/>
    <mergeCell ref="S27:AA27"/>
    <mergeCell ref="AJ29:AR29"/>
    <mergeCell ref="H19:N19"/>
    <mergeCell ref="AS15:AV15"/>
    <mergeCell ref="AF15:AI15"/>
    <mergeCell ref="AF16:AI16"/>
    <mergeCell ref="AF17:AI17"/>
    <mergeCell ref="AB16:AE16"/>
    <mergeCell ref="H22:N22"/>
    <mergeCell ref="AS18:AV18"/>
    <mergeCell ref="AJ18:AR18"/>
    <mergeCell ref="S21:AA21"/>
    <mergeCell ref="AJ22:AR22"/>
    <mergeCell ref="H21:N21"/>
    <mergeCell ref="AJ16:AR16"/>
    <mergeCell ref="H25:N25"/>
    <mergeCell ref="AS29:AV29"/>
    <mergeCell ref="S22:AA22"/>
    <mergeCell ref="O4:AV5"/>
    <mergeCell ref="H18:N18"/>
    <mergeCell ref="O18:R18"/>
    <mergeCell ref="H16:N16"/>
    <mergeCell ref="B2:AV2"/>
    <mergeCell ref="B7:N8"/>
    <mergeCell ref="B4:N5"/>
    <mergeCell ref="O7:AV8"/>
    <mergeCell ref="B9:N10"/>
    <mergeCell ref="AB15:AE15"/>
    <mergeCell ref="T17:Z17"/>
    <mergeCell ref="O9:AV10"/>
    <mergeCell ref="B15:G20"/>
    <mergeCell ref="O19:R19"/>
    <mergeCell ref="B13:N14"/>
    <mergeCell ref="O13:AV14"/>
    <mergeCell ref="S16:AA16"/>
    <mergeCell ref="S18:AA18"/>
    <mergeCell ref="H17:N17"/>
    <mergeCell ref="AS17:AV17"/>
    <mergeCell ref="AB17:AE17"/>
    <mergeCell ref="AJ19:AR19"/>
    <mergeCell ref="S19:AA19"/>
    <mergeCell ref="H15:N15"/>
  </mergeCells>
  <phoneticPr fontId="2"/>
  <printOptions horizontalCentered="1"/>
  <pageMargins left="0.39370078740157483" right="0.39370078740157483" top="0.41" bottom="0.26" header="0.35" footer="0.24"/>
  <pageSetup paperSize="9" scale="98"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Y43"/>
  <sheetViews>
    <sheetView view="pageBreakPreview" zoomScale="75" zoomScaleNormal="100" workbookViewId="0">
      <selection activeCell="B7" sqref="B7:N8"/>
    </sheetView>
  </sheetViews>
  <sheetFormatPr defaultRowHeight="18.600000000000001" customHeight="1"/>
  <cols>
    <col min="1" max="1" width="2.125" style="1" customWidth="1"/>
    <col min="2" max="14" width="2.375" style="1" customWidth="1"/>
    <col min="15" max="47" width="2" style="1" customWidth="1"/>
    <col min="48" max="48" width="1.875" style="1" customWidth="1"/>
    <col min="49" max="49" width="2.125" style="1" customWidth="1"/>
    <col min="50" max="50" width="13.25" style="1" customWidth="1"/>
    <col min="51" max="51" width="2.75" style="1" customWidth="1"/>
    <col min="52" max="61" width="2.125" style="1" customWidth="1"/>
    <col min="62" max="16384" width="9" style="1"/>
  </cols>
  <sheetData>
    <row r="1" spans="2:51" ht="36.75" customHeight="1"/>
    <row r="2" spans="2:51" ht="18.600000000000001" customHeight="1">
      <c r="B2" s="289" t="s">
        <v>25</v>
      </c>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X2" s="11" t="s">
        <v>43</v>
      </c>
      <c r="AY2" s="12">
        <v>2</v>
      </c>
    </row>
    <row r="3" spans="2:51" ht="9.75" customHeight="1">
      <c r="AS3" s="3"/>
      <c r="AT3" s="3"/>
      <c r="AU3" s="3"/>
      <c r="AV3" s="2"/>
    </row>
    <row r="4" spans="2:51" ht="15.75" customHeight="1">
      <c r="B4" s="291" t="s">
        <v>110</v>
      </c>
      <c r="C4" s="292"/>
      <c r="D4" s="292"/>
      <c r="E4" s="292"/>
      <c r="F4" s="292"/>
      <c r="G4" s="292"/>
      <c r="H4" s="292"/>
      <c r="I4" s="292"/>
      <c r="J4" s="292"/>
      <c r="K4" s="292"/>
      <c r="L4" s="292"/>
      <c r="M4" s="292"/>
      <c r="N4" s="293"/>
      <c r="O4" s="291" t="e">
        <f>VLOOKUP($AY$2,Data,3,FALSE)</f>
        <v>#REF!</v>
      </c>
      <c r="P4" s="292"/>
      <c r="Q4" s="29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3"/>
    </row>
    <row r="5" spans="2:51" ht="15.75" customHeight="1">
      <c r="B5" s="294"/>
      <c r="C5" s="295"/>
      <c r="D5" s="295"/>
      <c r="E5" s="295"/>
      <c r="F5" s="295"/>
      <c r="G5" s="295"/>
      <c r="H5" s="295"/>
      <c r="I5" s="295"/>
      <c r="J5" s="295"/>
      <c r="K5" s="295"/>
      <c r="L5" s="295"/>
      <c r="M5" s="295"/>
      <c r="N5" s="296"/>
      <c r="O5" s="294"/>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6"/>
    </row>
    <row r="6" spans="2:51" ht="23.25" customHeight="1">
      <c r="B6" s="303" t="s">
        <v>23</v>
      </c>
      <c r="C6" s="304"/>
      <c r="D6" s="304"/>
      <c r="E6" s="304"/>
      <c r="F6" s="304"/>
      <c r="G6" s="304"/>
      <c r="H6" s="304"/>
      <c r="I6" s="304"/>
      <c r="J6" s="304"/>
      <c r="K6" s="304"/>
      <c r="L6" s="304"/>
      <c r="M6" s="304"/>
      <c r="N6" s="305"/>
      <c r="O6" s="307" t="e">
        <f>VLOOKUP($AY$2,Data,4,FALSE)</f>
        <v>#REF!</v>
      </c>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8"/>
      <c r="AS6" s="308"/>
      <c r="AT6" s="308"/>
      <c r="AU6" s="308"/>
      <c r="AV6" s="309"/>
    </row>
    <row r="7" spans="2:51" ht="18.600000000000001" customHeight="1">
      <c r="B7" s="176" t="s">
        <v>26</v>
      </c>
      <c r="C7" s="177"/>
      <c r="D7" s="177"/>
      <c r="E7" s="177"/>
      <c r="F7" s="177"/>
      <c r="G7" s="177"/>
      <c r="H7" s="177"/>
      <c r="I7" s="177"/>
      <c r="J7" s="177"/>
      <c r="K7" s="177"/>
      <c r="L7" s="177"/>
      <c r="M7" s="177"/>
      <c r="N7" s="178"/>
      <c r="O7" s="291" t="e">
        <f>VLOOKUP($AY$2,Data,5,FALSE)&amp;VLOOKUP($AY$2,Data,6,FALSE)</f>
        <v>#REF!</v>
      </c>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3"/>
    </row>
    <row r="8" spans="2:51" ht="18.600000000000001" customHeight="1">
      <c r="B8" s="179"/>
      <c r="C8" s="180"/>
      <c r="D8" s="180"/>
      <c r="E8" s="180"/>
      <c r="F8" s="180"/>
      <c r="G8" s="180"/>
      <c r="H8" s="180"/>
      <c r="I8" s="180"/>
      <c r="J8" s="180"/>
      <c r="K8" s="180"/>
      <c r="L8" s="180"/>
      <c r="M8" s="180"/>
      <c r="N8" s="181"/>
      <c r="O8" s="294"/>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6"/>
    </row>
    <row r="9" spans="2:51" ht="17.25" customHeight="1">
      <c r="B9" s="176" t="s">
        <v>24</v>
      </c>
      <c r="C9" s="177"/>
      <c r="D9" s="177"/>
      <c r="E9" s="177"/>
      <c r="F9" s="177"/>
      <c r="G9" s="177"/>
      <c r="H9" s="177"/>
      <c r="I9" s="177"/>
      <c r="J9" s="177"/>
      <c r="K9" s="177"/>
      <c r="L9" s="177"/>
      <c r="M9" s="177"/>
      <c r="N9" s="178"/>
      <c r="O9" s="291" t="e">
        <f>VLOOKUP($AY$2,Data,7,FALSE)</f>
        <v>#REF!</v>
      </c>
      <c r="P9" s="292"/>
      <c r="Q9" s="292"/>
      <c r="R9" s="292"/>
      <c r="S9" s="292"/>
      <c r="T9" s="292"/>
      <c r="U9" s="292"/>
      <c r="V9" s="292"/>
      <c r="W9" s="292"/>
      <c r="X9" s="292"/>
      <c r="Y9" s="292"/>
      <c r="Z9" s="292"/>
      <c r="AA9" s="292"/>
      <c r="AB9" s="292"/>
      <c r="AC9" s="292"/>
      <c r="AD9" s="292"/>
      <c r="AE9" s="292"/>
      <c r="AF9" s="292"/>
      <c r="AG9" s="292"/>
      <c r="AH9" s="292"/>
      <c r="AI9" s="292"/>
      <c r="AJ9" s="292"/>
      <c r="AK9" s="292"/>
      <c r="AL9" s="292"/>
      <c r="AM9" s="292"/>
      <c r="AN9" s="292"/>
      <c r="AO9" s="292"/>
      <c r="AP9" s="292"/>
      <c r="AQ9" s="292"/>
      <c r="AR9" s="292"/>
      <c r="AS9" s="292"/>
      <c r="AT9" s="292"/>
      <c r="AU9" s="292"/>
      <c r="AV9" s="293"/>
    </row>
    <row r="10" spans="2:51" ht="17.25" customHeight="1">
      <c r="B10" s="179"/>
      <c r="C10" s="180"/>
      <c r="D10" s="180"/>
      <c r="E10" s="180"/>
      <c r="F10" s="180"/>
      <c r="G10" s="180"/>
      <c r="H10" s="180"/>
      <c r="I10" s="180"/>
      <c r="J10" s="180"/>
      <c r="K10" s="180"/>
      <c r="L10" s="180"/>
      <c r="M10" s="180"/>
      <c r="N10" s="181"/>
      <c r="O10" s="294"/>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6"/>
    </row>
    <row r="11" spans="2:51" ht="15.75" customHeight="1">
      <c r="B11" s="192" t="s">
        <v>111</v>
      </c>
      <c r="C11" s="177"/>
      <c r="D11" s="177"/>
      <c r="E11" s="177"/>
      <c r="F11" s="177"/>
      <c r="G11" s="177"/>
      <c r="H11" s="177"/>
      <c r="I11" s="177"/>
      <c r="J11" s="177"/>
      <c r="K11" s="177"/>
      <c r="L11" s="177"/>
      <c r="M11" s="177"/>
      <c r="N11" s="178"/>
      <c r="O11" s="323" t="e">
        <f>VLOOKUP($AY$2,Data,8,FALSE)</f>
        <v>#REF!</v>
      </c>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5"/>
    </row>
    <row r="12" spans="2:51" ht="15.75" customHeight="1">
      <c r="B12" s="179"/>
      <c r="C12" s="180"/>
      <c r="D12" s="180"/>
      <c r="E12" s="180"/>
      <c r="F12" s="180"/>
      <c r="G12" s="180"/>
      <c r="H12" s="180"/>
      <c r="I12" s="180"/>
      <c r="J12" s="180"/>
      <c r="K12" s="180"/>
      <c r="L12" s="180"/>
      <c r="M12" s="180"/>
      <c r="N12" s="181"/>
      <c r="O12" s="326"/>
      <c r="P12" s="327"/>
      <c r="Q12" s="327"/>
      <c r="R12" s="327"/>
      <c r="S12" s="327"/>
      <c r="T12" s="327"/>
      <c r="U12" s="327"/>
      <c r="V12" s="327"/>
      <c r="W12" s="327"/>
      <c r="X12" s="327"/>
      <c r="Y12" s="327"/>
      <c r="Z12" s="327"/>
      <c r="AA12" s="327"/>
      <c r="AB12" s="327"/>
      <c r="AC12" s="327"/>
      <c r="AD12" s="327"/>
      <c r="AE12" s="327"/>
      <c r="AF12" s="327"/>
      <c r="AG12" s="327"/>
      <c r="AH12" s="327"/>
      <c r="AI12" s="327"/>
      <c r="AJ12" s="327"/>
      <c r="AK12" s="327"/>
      <c r="AL12" s="327"/>
      <c r="AM12" s="327"/>
      <c r="AN12" s="327"/>
      <c r="AO12" s="327"/>
      <c r="AP12" s="327"/>
      <c r="AQ12" s="327"/>
      <c r="AR12" s="327"/>
      <c r="AS12" s="327"/>
      <c r="AT12" s="327"/>
      <c r="AU12" s="327"/>
      <c r="AV12" s="328"/>
    </row>
    <row r="13" spans="2:51" ht="18.600000000000001" customHeight="1">
      <c r="B13" s="266" t="s">
        <v>114</v>
      </c>
      <c r="C13" s="267"/>
      <c r="D13" s="267"/>
      <c r="E13" s="267"/>
      <c r="F13" s="267"/>
      <c r="G13" s="267"/>
      <c r="H13" s="267"/>
      <c r="I13" s="267"/>
      <c r="J13" s="267"/>
      <c r="K13" s="267"/>
      <c r="L13" s="267"/>
      <c r="M13" s="267"/>
      <c r="N13" s="268"/>
      <c r="O13" s="272" t="e">
        <f>VLOOKUP($AY$2,Data,2,FALSE)</f>
        <v>#REF!</v>
      </c>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4"/>
    </row>
    <row r="14" spans="2:51" ht="18.600000000000001" customHeight="1">
      <c r="B14" s="269"/>
      <c r="C14" s="270"/>
      <c r="D14" s="270"/>
      <c r="E14" s="270"/>
      <c r="F14" s="270"/>
      <c r="G14" s="270"/>
      <c r="H14" s="270"/>
      <c r="I14" s="270"/>
      <c r="J14" s="270"/>
      <c r="K14" s="270"/>
      <c r="L14" s="270"/>
      <c r="M14" s="270"/>
      <c r="N14" s="271"/>
      <c r="O14" s="275"/>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7"/>
    </row>
    <row r="15" spans="2:51" ht="24.75" customHeight="1">
      <c r="B15" s="176" t="s">
        <v>9</v>
      </c>
      <c r="C15" s="177"/>
      <c r="D15" s="177"/>
      <c r="E15" s="177"/>
      <c r="F15" s="177"/>
      <c r="G15" s="260"/>
      <c r="H15" s="237" t="s">
        <v>4</v>
      </c>
      <c r="I15" s="238"/>
      <c r="J15" s="238"/>
      <c r="K15" s="238"/>
      <c r="L15" s="238"/>
      <c r="M15" s="238"/>
      <c r="N15" s="239"/>
      <c r="O15" s="168" t="s">
        <v>12</v>
      </c>
      <c r="P15" s="169"/>
      <c r="Q15" s="169"/>
      <c r="R15" s="169"/>
      <c r="S15" s="281" t="e">
        <f>IF(VLOOKUP($AY$2,Data,10,FALSE)=0,"-",VLOOKUP($AY$2,Data,10,FALSE))</f>
        <v>#REF!</v>
      </c>
      <c r="T15" s="281"/>
      <c r="U15" s="281"/>
      <c r="V15" s="281"/>
      <c r="W15" s="281"/>
      <c r="X15" s="281"/>
      <c r="Y15" s="281"/>
      <c r="Z15" s="281"/>
      <c r="AA15" s="281"/>
      <c r="AB15" s="281"/>
      <c r="AC15" s="281"/>
      <c r="AD15" s="281"/>
      <c r="AE15" s="282"/>
      <c r="AF15" s="168" t="s">
        <v>13</v>
      </c>
      <c r="AG15" s="169"/>
      <c r="AH15" s="169"/>
      <c r="AI15" s="169"/>
      <c r="AJ15" s="281" t="e">
        <f>IF(VLOOKUP($AY$2,Data,9,FALSE)=0,"-",VLOOKUP($AY$2,Data,9,FALSE))</f>
        <v>#REF!</v>
      </c>
      <c r="AK15" s="281"/>
      <c r="AL15" s="281"/>
      <c r="AM15" s="281"/>
      <c r="AN15" s="281"/>
      <c r="AO15" s="281"/>
      <c r="AP15" s="281"/>
      <c r="AQ15" s="281"/>
      <c r="AR15" s="281"/>
      <c r="AS15" s="281"/>
      <c r="AT15" s="281"/>
      <c r="AU15" s="281"/>
      <c r="AV15" s="282"/>
    </row>
    <row r="16" spans="2:51" ht="24.75" customHeight="1">
      <c r="B16" s="193"/>
      <c r="C16" s="194"/>
      <c r="D16" s="194"/>
      <c r="E16" s="194"/>
      <c r="F16" s="194"/>
      <c r="G16" s="261"/>
      <c r="H16" s="229" t="s">
        <v>5</v>
      </c>
      <c r="I16" s="230"/>
      <c r="J16" s="230"/>
      <c r="K16" s="230"/>
      <c r="L16" s="230"/>
      <c r="M16" s="230"/>
      <c r="N16" s="231"/>
      <c r="O16" s="232" t="s">
        <v>12</v>
      </c>
      <c r="P16" s="233"/>
      <c r="Q16" s="233"/>
      <c r="R16" s="233"/>
      <c r="S16" s="234" t="e">
        <f>IF(VLOOKUP($AY$2,Data,16,FALSE)=0,"-",VLOOKUP($AY$2,Data,16,FALSE))</f>
        <v>#REF!</v>
      </c>
      <c r="T16" s="234"/>
      <c r="U16" s="234"/>
      <c r="V16" s="234"/>
      <c r="W16" s="234"/>
      <c r="X16" s="234"/>
      <c r="Y16" s="234"/>
      <c r="Z16" s="234"/>
      <c r="AA16" s="234"/>
      <c r="AB16" s="235" t="s">
        <v>29</v>
      </c>
      <c r="AC16" s="235"/>
      <c r="AD16" s="235"/>
      <c r="AE16" s="236"/>
      <c r="AF16" s="232" t="s">
        <v>13</v>
      </c>
      <c r="AG16" s="233"/>
      <c r="AH16" s="233"/>
      <c r="AI16" s="233"/>
      <c r="AJ16" s="234" t="e">
        <f>IF(VLOOKUP($AY$2,Data,11,FALSE)=0,"-",VLOOKUP($AY$2,Data,11,FALSE))</f>
        <v>#REF!</v>
      </c>
      <c r="AK16" s="234"/>
      <c r="AL16" s="234"/>
      <c r="AM16" s="234"/>
      <c r="AN16" s="234"/>
      <c r="AO16" s="234"/>
      <c r="AP16" s="234"/>
      <c r="AQ16" s="234"/>
      <c r="AR16" s="234"/>
      <c r="AS16" s="235" t="s">
        <v>30</v>
      </c>
      <c r="AT16" s="235"/>
      <c r="AU16" s="235"/>
      <c r="AV16" s="236"/>
    </row>
    <row r="17" spans="2:48" ht="24.75" customHeight="1">
      <c r="B17" s="193"/>
      <c r="C17" s="194"/>
      <c r="D17" s="194"/>
      <c r="E17" s="194"/>
      <c r="F17" s="194"/>
      <c r="G17" s="261"/>
      <c r="H17" s="278" t="s">
        <v>19</v>
      </c>
      <c r="I17" s="279"/>
      <c r="J17" s="279"/>
      <c r="K17" s="279"/>
      <c r="L17" s="279"/>
      <c r="M17" s="279"/>
      <c r="N17" s="280"/>
      <c r="O17" s="244" t="s">
        <v>12</v>
      </c>
      <c r="P17" s="245"/>
      <c r="Q17" s="245"/>
      <c r="R17" s="245"/>
      <c r="S17" s="13" t="s">
        <v>44</v>
      </c>
      <c r="T17" s="306" t="e">
        <f>IF(VLOOKUP($AY$2,Data,17,FALSE)=0,"-",VLOOKUP($AY$2,Data,17,FALSE))</f>
        <v>#REF!</v>
      </c>
      <c r="U17" s="306"/>
      <c r="V17" s="306"/>
      <c r="W17" s="306"/>
      <c r="X17" s="306"/>
      <c r="Y17" s="306"/>
      <c r="Z17" s="306"/>
      <c r="AA17" s="13" t="s">
        <v>45</v>
      </c>
      <c r="AB17" s="235" t="s">
        <v>29</v>
      </c>
      <c r="AC17" s="235"/>
      <c r="AD17" s="235"/>
      <c r="AE17" s="236"/>
      <c r="AF17" s="244" t="s">
        <v>13</v>
      </c>
      <c r="AG17" s="245"/>
      <c r="AH17" s="245"/>
      <c r="AI17" s="245"/>
      <c r="AJ17" s="13" t="s">
        <v>46</v>
      </c>
      <c r="AK17" s="306" t="e">
        <f>IF(VLOOKUP($AY$2,Data,12,FALSE)=0,"-",VLOOKUP($AY$2,Data,12,FALSE))</f>
        <v>#REF!</v>
      </c>
      <c r="AL17" s="306"/>
      <c r="AM17" s="306"/>
      <c r="AN17" s="306"/>
      <c r="AO17" s="306"/>
      <c r="AP17" s="306"/>
      <c r="AQ17" s="306"/>
      <c r="AR17" s="13" t="s">
        <v>47</v>
      </c>
      <c r="AS17" s="235" t="s">
        <v>30</v>
      </c>
      <c r="AT17" s="235"/>
      <c r="AU17" s="235"/>
      <c r="AV17" s="236"/>
    </row>
    <row r="18" spans="2:48" ht="24.75" customHeight="1">
      <c r="B18" s="193"/>
      <c r="C18" s="194"/>
      <c r="D18" s="194"/>
      <c r="E18" s="194"/>
      <c r="F18" s="194"/>
      <c r="G18" s="261"/>
      <c r="H18" s="257" t="s">
        <v>6</v>
      </c>
      <c r="I18" s="258"/>
      <c r="J18" s="258"/>
      <c r="K18" s="258"/>
      <c r="L18" s="258"/>
      <c r="M18" s="258"/>
      <c r="N18" s="259"/>
      <c r="O18" s="244" t="s">
        <v>12</v>
      </c>
      <c r="P18" s="245"/>
      <c r="Q18" s="245"/>
      <c r="R18" s="245"/>
      <c r="S18" s="306" t="e">
        <f>IF(VLOOKUP($AY$2,Data,18,FALSE)=0,"-",VLOOKUP($AY$2,Data,18,FALSE))</f>
        <v>#REF!</v>
      </c>
      <c r="T18" s="306"/>
      <c r="U18" s="306"/>
      <c r="V18" s="306"/>
      <c r="W18" s="306"/>
      <c r="X18" s="306"/>
      <c r="Y18" s="306"/>
      <c r="Z18" s="306"/>
      <c r="AA18" s="306"/>
      <c r="AB18" s="253"/>
      <c r="AC18" s="253"/>
      <c r="AD18" s="253"/>
      <c r="AE18" s="254"/>
      <c r="AF18" s="244" t="s">
        <v>13</v>
      </c>
      <c r="AG18" s="245"/>
      <c r="AH18" s="245"/>
      <c r="AI18" s="245"/>
      <c r="AJ18" s="306" t="e">
        <f>IF(VLOOKUP($AY$2,Data,13,FALSE)=0,"-",VLOOKUP($AY$2,Data,13,FALSE))</f>
        <v>#REF!</v>
      </c>
      <c r="AK18" s="306"/>
      <c r="AL18" s="306"/>
      <c r="AM18" s="306"/>
      <c r="AN18" s="306"/>
      <c r="AO18" s="306"/>
      <c r="AP18" s="306"/>
      <c r="AQ18" s="306"/>
      <c r="AR18" s="306"/>
      <c r="AS18" s="253"/>
      <c r="AT18" s="253"/>
      <c r="AU18" s="253"/>
      <c r="AV18" s="254"/>
    </row>
    <row r="19" spans="2:48" ht="24.75" customHeight="1">
      <c r="B19" s="193"/>
      <c r="C19" s="194"/>
      <c r="D19" s="194"/>
      <c r="E19" s="194"/>
      <c r="F19" s="194"/>
      <c r="G19" s="261"/>
      <c r="H19" s="257" t="s">
        <v>112</v>
      </c>
      <c r="I19" s="258"/>
      <c r="J19" s="258"/>
      <c r="K19" s="258"/>
      <c r="L19" s="258"/>
      <c r="M19" s="258"/>
      <c r="N19" s="259"/>
      <c r="O19" s="244" t="s">
        <v>12</v>
      </c>
      <c r="P19" s="245"/>
      <c r="Q19" s="245"/>
      <c r="R19" s="245"/>
      <c r="S19" s="306" t="e">
        <f>IF(VLOOKUP($AY$2,Data,19,FALSE)=0,"-",VLOOKUP($AY$2,Data,19,FALSE))</f>
        <v>#REF!</v>
      </c>
      <c r="T19" s="306"/>
      <c r="U19" s="306"/>
      <c r="V19" s="306"/>
      <c r="W19" s="306"/>
      <c r="X19" s="306"/>
      <c r="Y19" s="306"/>
      <c r="Z19" s="306"/>
      <c r="AA19" s="306"/>
      <c r="AB19" s="255" t="s">
        <v>31</v>
      </c>
      <c r="AC19" s="255"/>
      <c r="AD19" s="255"/>
      <c r="AE19" s="256"/>
      <c r="AF19" s="244" t="s">
        <v>13</v>
      </c>
      <c r="AG19" s="245"/>
      <c r="AH19" s="245"/>
      <c r="AI19" s="245"/>
      <c r="AJ19" s="306" t="e">
        <f>IF(VLOOKUP($AY$2,Data,14,FALSE)=0,"-",VLOOKUP($AY$2,Data,14,FALSE))</f>
        <v>#REF!</v>
      </c>
      <c r="AK19" s="306"/>
      <c r="AL19" s="306"/>
      <c r="AM19" s="306"/>
      <c r="AN19" s="306"/>
      <c r="AO19" s="306"/>
      <c r="AP19" s="306"/>
      <c r="AQ19" s="306"/>
      <c r="AR19" s="306"/>
      <c r="AS19" s="255" t="s">
        <v>32</v>
      </c>
      <c r="AT19" s="255"/>
      <c r="AU19" s="255"/>
      <c r="AV19" s="256"/>
    </row>
    <row r="20" spans="2:48" ht="24.75" customHeight="1">
      <c r="B20" s="179"/>
      <c r="C20" s="180"/>
      <c r="D20" s="180"/>
      <c r="E20" s="180"/>
      <c r="F20" s="180"/>
      <c r="G20" s="262"/>
      <c r="H20" s="219" t="s">
        <v>113</v>
      </c>
      <c r="I20" s="220"/>
      <c r="J20" s="220"/>
      <c r="K20" s="220"/>
      <c r="L20" s="220"/>
      <c r="M20" s="220"/>
      <c r="N20" s="221"/>
      <c r="O20" s="222" t="s">
        <v>12</v>
      </c>
      <c r="P20" s="223"/>
      <c r="Q20" s="223"/>
      <c r="R20" s="223"/>
      <c r="S20" s="240" t="e">
        <f>IF(VLOOKUP($AY$2,Data,20,FALSE)=0,"-",VLOOKUP($AY$2,Data,20,FALSE))</f>
        <v>#REF!</v>
      </c>
      <c r="T20" s="240"/>
      <c r="U20" s="240"/>
      <c r="V20" s="240"/>
      <c r="W20" s="240"/>
      <c r="X20" s="240"/>
      <c r="Y20" s="240"/>
      <c r="Z20" s="240"/>
      <c r="AA20" s="240"/>
      <c r="AB20" s="241" t="s">
        <v>31</v>
      </c>
      <c r="AC20" s="241"/>
      <c r="AD20" s="241"/>
      <c r="AE20" s="242"/>
      <c r="AF20" s="222" t="s">
        <v>13</v>
      </c>
      <c r="AG20" s="223"/>
      <c r="AH20" s="223"/>
      <c r="AI20" s="223"/>
      <c r="AJ20" s="240" t="e">
        <f>IF(VLOOKUP($AY$2,Data,15,FALSE)=0,"-",VLOOKUP($AY$2,Data,15,FALSE))</f>
        <v>#REF!</v>
      </c>
      <c r="AK20" s="240"/>
      <c r="AL20" s="240"/>
      <c r="AM20" s="240"/>
      <c r="AN20" s="240"/>
      <c r="AO20" s="240"/>
      <c r="AP20" s="240"/>
      <c r="AQ20" s="240"/>
      <c r="AR20" s="240"/>
      <c r="AS20" s="241" t="s">
        <v>32</v>
      </c>
      <c r="AT20" s="241"/>
      <c r="AU20" s="241"/>
      <c r="AV20" s="242"/>
    </row>
    <row r="21" spans="2:48" ht="24.75" customHeight="1">
      <c r="B21" s="176" t="s">
        <v>10</v>
      </c>
      <c r="C21" s="224"/>
      <c r="D21" s="224"/>
      <c r="E21" s="224"/>
      <c r="F21" s="224"/>
      <c r="G21" s="251"/>
      <c r="H21" s="237" t="s">
        <v>5</v>
      </c>
      <c r="I21" s="238"/>
      <c r="J21" s="238"/>
      <c r="K21" s="238"/>
      <c r="L21" s="238"/>
      <c r="M21" s="238"/>
      <c r="N21" s="239"/>
      <c r="O21" s="168" t="s">
        <v>12</v>
      </c>
      <c r="P21" s="169"/>
      <c r="Q21" s="169"/>
      <c r="R21" s="169"/>
      <c r="S21" s="249" t="e">
        <f>IF(VLOOKUP($AY$2,Data,24,FALSE)=0,"-",VLOOKUP($AY$2,Data,24,FALSE))</f>
        <v>#REF!</v>
      </c>
      <c r="T21" s="249"/>
      <c r="U21" s="249"/>
      <c r="V21" s="249"/>
      <c r="W21" s="249"/>
      <c r="X21" s="249"/>
      <c r="Y21" s="249"/>
      <c r="Z21" s="249"/>
      <c r="AA21" s="249"/>
      <c r="AB21" s="247" t="s">
        <v>29</v>
      </c>
      <c r="AC21" s="247"/>
      <c r="AD21" s="247"/>
      <c r="AE21" s="248"/>
      <c r="AF21" s="168" t="s">
        <v>13</v>
      </c>
      <c r="AG21" s="169"/>
      <c r="AH21" s="169"/>
      <c r="AI21" s="169"/>
      <c r="AJ21" s="249" t="e">
        <f>IF(VLOOKUP($AY$2,Data,21,FALSE)=0,"-",VLOOKUP($AY$2,Data,21,FALSE))</f>
        <v>#REF!</v>
      </c>
      <c r="AK21" s="249"/>
      <c r="AL21" s="249"/>
      <c r="AM21" s="249"/>
      <c r="AN21" s="249"/>
      <c r="AO21" s="249"/>
      <c r="AP21" s="249"/>
      <c r="AQ21" s="249"/>
      <c r="AR21" s="249"/>
      <c r="AS21" s="247" t="s">
        <v>30</v>
      </c>
      <c r="AT21" s="247"/>
      <c r="AU21" s="247"/>
      <c r="AV21" s="248"/>
    </row>
    <row r="22" spans="2:48" ht="24.75" customHeight="1">
      <c r="B22" s="225"/>
      <c r="C22" s="226"/>
      <c r="D22" s="226"/>
      <c r="E22" s="226"/>
      <c r="F22" s="226"/>
      <c r="G22" s="252"/>
      <c r="H22" s="229" t="s">
        <v>112</v>
      </c>
      <c r="I22" s="230"/>
      <c r="J22" s="230"/>
      <c r="K22" s="230"/>
      <c r="L22" s="230"/>
      <c r="M22" s="230"/>
      <c r="N22" s="231"/>
      <c r="O22" s="232" t="s">
        <v>12</v>
      </c>
      <c r="P22" s="233"/>
      <c r="Q22" s="233"/>
      <c r="R22" s="233"/>
      <c r="S22" s="234" t="e">
        <f>IF(VLOOKUP($AY$2,Data,25,FALSE)=0,"-",VLOOKUP($AY$2,Data,25,FALSE))</f>
        <v>#REF!</v>
      </c>
      <c r="T22" s="234"/>
      <c r="U22" s="234"/>
      <c r="V22" s="234"/>
      <c r="W22" s="234"/>
      <c r="X22" s="234"/>
      <c r="Y22" s="234"/>
      <c r="Z22" s="234"/>
      <c r="AA22" s="234"/>
      <c r="AB22" s="235" t="s">
        <v>31</v>
      </c>
      <c r="AC22" s="235"/>
      <c r="AD22" s="235"/>
      <c r="AE22" s="236"/>
      <c r="AF22" s="232" t="s">
        <v>13</v>
      </c>
      <c r="AG22" s="233"/>
      <c r="AH22" s="233"/>
      <c r="AI22" s="233"/>
      <c r="AJ22" s="234" t="e">
        <f>IF(VLOOKUP($AY$2,Data,22,FALSE)=0,"-",VLOOKUP($AY$2,Data,22,FALSE))</f>
        <v>#REF!</v>
      </c>
      <c r="AK22" s="234"/>
      <c r="AL22" s="234"/>
      <c r="AM22" s="234"/>
      <c r="AN22" s="234"/>
      <c r="AO22" s="234"/>
      <c r="AP22" s="234"/>
      <c r="AQ22" s="234"/>
      <c r="AR22" s="234"/>
      <c r="AS22" s="235" t="s">
        <v>32</v>
      </c>
      <c r="AT22" s="235"/>
      <c r="AU22" s="235"/>
      <c r="AV22" s="236"/>
    </row>
    <row r="23" spans="2:48" ht="24.75" customHeight="1">
      <c r="B23" s="225"/>
      <c r="C23" s="226"/>
      <c r="D23" s="226"/>
      <c r="E23" s="226"/>
      <c r="F23" s="226"/>
      <c r="G23" s="252"/>
      <c r="H23" s="219" t="s">
        <v>113</v>
      </c>
      <c r="I23" s="220"/>
      <c r="J23" s="220"/>
      <c r="K23" s="220"/>
      <c r="L23" s="220"/>
      <c r="M23" s="220"/>
      <c r="N23" s="221"/>
      <c r="O23" s="222" t="s">
        <v>12</v>
      </c>
      <c r="P23" s="223"/>
      <c r="Q23" s="223"/>
      <c r="R23" s="223"/>
      <c r="S23" s="240" t="e">
        <f>IF(VLOOKUP($AY$2,Data,26,FALSE)=0,"-",VLOOKUP($AY$2,Data,26,FALSE))</f>
        <v>#REF!</v>
      </c>
      <c r="T23" s="240"/>
      <c r="U23" s="240"/>
      <c r="V23" s="240"/>
      <c r="W23" s="240"/>
      <c r="X23" s="240"/>
      <c r="Y23" s="240"/>
      <c r="Z23" s="240"/>
      <c r="AA23" s="240"/>
      <c r="AB23" s="241" t="s">
        <v>31</v>
      </c>
      <c r="AC23" s="241"/>
      <c r="AD23" s="241"/>
      <c r="AE23" s="242"/>
      <c r="AF23" s="222" t="s">
        <v>13</v>
      </c>
      <c r="AG23" s="223"/>
      <c r="AH23" s="223"/>
      <c r="AI23" s="223"/>
      <c r="AJ23" s="240" t="e">
        <f>IF(VLOOKUP($AY$2,Data,23,FALSE)=0,"-",VLOOKUP($AY$2,Data,23,FALSE))</f>
        <v>#REF!</v>
      </c>
      <c r="AK23" s="240"/>
      <c r="AL23" s="240"/>
      <c r="AM23" s="240"/>
      <c r="AN23" s="240"/>
      <c r="AO23" s="240"/>
      <c r="AP23" s="240"/>
      <c r="AQ23" s="240"/>
      <c r="AR23" s="240"/>
      <c r="AS23" s="241" t="s">
        <v>32</v>
      </c>
      <c r="AT23" s="241"/>
      <c r="AU23" s="241"/>
      <c r="AV23" s="242"/>
    </row>
    <row r="24" spans="2:48" ht="24.75" customHeight="1">
      <c r="B24" s="176" t="s">
        <v>11</v>
      </c>
      <c r="C24" s="224"/>
      <c r="D24" s="224"/>
      <c r="E24" s="224"/>
      <c r="F24" s="224"/>
      <c r="G24" s="224"/>
      <c r="H24" s="237" t="s">
        <v>5</v>
      </c>
      <c r="I24" s="238"/>
      <c r="J24" s="238"/>
      <c r="K24" s="238"/>
      <c r="L24" s="238"/>
      <c r="M24" s="238"/>
      <c r="N24" s="239"/>
      <c r="O24" s="168" t="s">
        <v>12</v>
      </c>
      <c r="P24" s="169"/>
      <c r="Q24" s="169"/>
      <c r="R24" s="169"/>
      <c r="S24" s="249" t="e">
        <f>IF(VLOOKUP($AY$2,Data,30,FALSE)=0,"-",VLOOKUP($AY$2,Data,30,FALSE))</f>
        <v>#REF!</v>
      </c>
      <c r="T24" s="249"/>
      <c r="U24" s="249"/>
      <c r="V24" s="249"/>
      <c r="W24" s="249"/>
      <c r="X24" s="249"/>
      <c r="Y24" s="249"/>
      <c r="Z24" s="249"/>
      <c r="AA24" s="249"/>
      <c r="AB24" s="247" t="s">
        <v>29</v>
      </c>
      <c r="AC24" s="247"/>
      <c r="AD24" s="247"/>
      <c r="AE24" s="248"/>
      <c r="AF24" s="168" t="s">
        <v>13</v>
      </c>
      <c r="AG24" s="169"/>
      <c r="AH24" s="169"/>
      <c r="AI24" s="169"/>
      <c r="AJ24" s="249" t="e">
        <f>IF(VLOOKUP($AY$2,Data,27,FALSE)=0,"-",VLOOKUP($AY$2,Data,27,FALSE))</f>
        <v>#REF!</v>
      </c>
      <c r="AK24" s="249"/>
      <c r="AL24" s="249"/>
      <c r="AM24" s="249"/>
      <c r="AN24" s="249"/>
      <c r="AO24" s="249"/>
      <c r="AP24" s="249"/>
      <c r="AQ24" s="249"/>
      <c r="AR24" s="249"/>
      <c r="AS24" s="247" t="s">
        <v>30</v>
      </c>
      <c r="AT24" s="247"/>
      <c r="AU24" s="247"/>
      <c r="AV24" s="248"/>
    </row>
    <row r="25" spans="2:48" ht="24.75" customHeight="1">
      <c r="B25" s="225"/>
      <c r="C25" s="226"/>
      <c r="D25" s="226"/>
      <c r="E25" s="226"/>
      <c r="F25" s="226"/>
      <c r="G25" s="226"/>
      <c r="H25" s="229" t="s">
        <v>112</v>
      </c>
      <c r="I25" s="230"/>
      <c r="J25" s="230"/>
      <c r="K25" s="230"/>
      <c r="L25" s="230"/>
      <c r="M25" s="230"/>
      <c r="N25" s="231"/>
      <c r="O25" s="232" t="s">
        <v>12</v>
      </c>
      <c r="P25" s="233"/>
      <c r="Q25" s="233"/>
      <c r="R25" s="233"/>
      <c r="S25" s="234" t="e">
        <f>IF(VLOOKUP($AY$2,Data,31,FALSE)=0,"-",VLOOKUP($AY$2,Data,31,FALSE))</f>
        <v>#REF!</v>
      </c>
      <c r="T25" s="234"/>
      <c r="U25" s="234"/>
      <c r="V25" s="234"/>
      <c r="W25" s="234"/>
      <c r="X25" s="234"/>
      <c r="Y25" s="234"/>
      <c r="Z25" s="234"/>
      <c r="AA25" s="234"/>
      <c r="AB25" s="235" t="s">
        <v>31</v>
      </c>
      <c r="AC25" s="235"/>
      <c r="AD25" s="235"/>
      <c r="AE25" s="236"/>
      <c r="AF25" s="232" t="s">
        <v>13</v>
      </c>
      <c r="AG25" s="233"/>
      <c r="AH25" s="233"/>
      <c r="AI25" s="233"/>
      <c r="AJ25" s="234" t="e">
        <f>IF(VLOOKUP($AY$2,Data,28,FALSE)=0,"-",VLOOKUP($AY$2,Data,28,FALSE))</f>
        <v>#REF!</v>
      </c>
      <c r="AK25" s="234"/>
      <c r="AL25" s="234"/>
      <c r="AM25" s="234"/>
      <c r="AN25" s="234"/>
      <c r="AO25" s="234"/>
      <c r="AP25" s="234"/>
      <c r="AQ25" s="234"/>
      <c r="AR25" s="234"/>
      <c r="AS25" s="235" t="s">
        <v>32</v>
      </c>
      <c r="AT25" s="235"/>
      <c r="AU25" s="235"/>
      <c r="AV25" s="236"/>
    </row>
    <row r="26" spans="2:48" ht="24.75" customHeight="1">
      <c r="B26" s="227"/>
      <c r="C26" s="228"/>
      <c r="D26" s="228"/>
      <c r="E26" s="228"/>
      <c r="F26" s="228"/>
      <c r="G26" s="228"/>
      <c r="H26" s="219" t="s">
        <v>113</v>
      </c>
      <c r="I26" s="220"/>
      <c r="J26" s="220"/>
      <c r="K26" s="220"/>
      <c r="L26" s="220"/>
      <c r="M26" s="220"/>
      <c r="N26" s="221"/>
      <c r="O26" s="222" t="s">
        <v>12</v>
      </c>
      <c r="P26" s="223"/>
      <c r="Q26" s="223"/>
      <c r="R26" s="223"/>
      <c r="S26" s="240" t="e">
        <f>IF(VLOOKUP($AY$2,Data,32,FALSE)=0,"-",VLOOKUP($AY$2,Data,32,FALSE))</f>
        <v>#REF!</v>
      </c>
      <c r="T26" s="240"/>
      <c r="U26" s="240"/>
      <c r="V26" s="240"/>
      <c r="W26" s="240"/>
      <c r="X26" s="240"/>
      <c r="Y26" s="240"/>
      <c r="Z26" s="240"/>
      <c r="AA26" s="240"/>
      <c r="AB26" s="241" t="s">
        <v>31</v>
      </c>
      <c r="AC26" s="241"/>
      <c r="AD26" s="241"/>
      <c r="AE26" s="242"/>
      <c r="AF26" s="222" t="s">
        <v>13</v>
      </c>
      <c r="AG26" s="223"/>
      <c r="AH26" s="223"/>
      <c r="AI26" s="223"/>
      <c r="AJ26" s="240" t="e">
        <f>IF(VLOOKUP($AY$2,Data,29,FALSE)=0,"-",VLOOKUP($AY$2,Data,29,FALSE))</f>
        <v>#REF!</v>
      </c>
      <c r="AK26" s="240"/>
      <c r="AL26" s="240"/>
      <c r="AM26" s="240"/>
      <c r="AN26" s="240"/>
      <c r="AO26" s="240"/>
      <c r="AP26" s="240"/>
      <c r="AQ26" s="240"/>
      <c r="AR26" s="240"/>
      <c r="AS26" s="241" t="s">
        <v>32</v>
      </c>
      <c r="AT26" s="241"/>
      <c r="AU26" s="241"/>
      <c r="AV26" s="242"/>
    </row>
    <row r="27" spans="2:48" ht="24.75" customHeight="1">
      <c r="B27" s="210" t="s">
        <v>7</v>
      </c>
      <c r="C27" s="211"/>
      <c r="D27" s="211"/>
      <c r="E27" s="211"/>
      <c r="F27" s="211"/>
      <c r="G27" s="211"/>
      <c r="H27" s="211"/>
      <c r="I27" s="211"/>
      <c r="J27" s="211"/>
      <c r="K27" s="211"/>
      <c r="L27" s="211"/>
      <c r="M27" s="211"/>
      <c r="N27" s="212"/>
      <c r="O27" s="216" t="s">
        <v>12</v>
      </c>
      <c r="P27" s="217"/>
      <c r="Q27" s="217"/>
      <c r="R27" s="217"/>
      <c r="S27" s="218" t="e">
        <f>IF(VLOOKUP($AY$2,Data,34,FALSE)=0,"-",VLOOKUP($AY$2,Data,34,FALSE))</f>
        <v>#REF!</v>
      </c>
      <c r="T27" s="218"/>
      <c r="U27" s="218"/>
      <c r="V27" s="218"/>
      <c r="W27" s="218"/>
      <c r="X27" s="218"/>
      <c r="Y27" s="218"/>
      <c r="Z27" s="218"/>
      <c r="AA27" s="218"/>
      <c r="AB27" s="214" t="s">
        <v>29</v>
      </c>
      <c r="AC27" s="214"/>
      <c r="AD27" s="214"/>
      <c r="AE27" s="215"/>
      <c r="AF27" s="216" t="s">
        <v>13</v>
      </c>
      <c r="AG27" s="217"/>
      <c r="AH27" s="217"/>
      <c r="AI27" s="217"/>
      <c r="AJ27" s="218" t="e">
        <f>IF(VLOOKUP($AY$2,Data,33,FALSE)=0,"-",VLOOKUP($AY$2,Data,33,FALSE))</f>
        <v>#REF!</v>
      </c>
      <c r="AK27" s="218"/>
      <c r="AL27" s="218"/>
      <c r="AM27" s="218"/>
      <c r="AN27" s="218"/>
      <c r="AO27" s="218"/>
      <c r="AP27" s="218"/>
      <c r="AQ27" s="218"/>
      <c r="AR27" s="218"/>
      <c r="AS27" s="214" t="s">
        <v>30</v>
      </c>
      <c r="AT27" s="214"/>
      <c r="AU27" s="214"/>
      <c r="AV27" s="215"/>
    </row>
    <row r="28" spans="2:48" ht="24.75" customHeight="1">
      <c r="B28" s="210" t="s">
        <v>14</v>
      </c>
      <c r="C28" s="211"/>
      <c r="D28" s="211"/>
      <c r="E28" s="211"/>
      <c r="F28" s="211"/>
      <c r="G28" s="211"/>
      <c r="H28" s="211"/>
      <c r="I28" s="211"/>
      <c r="J28" s="211"/>
      <c r="K28" s="211"/>
      <c r="L28" s="211"/>
      <c r="M28" s="211"/>
      <c r="N28" s="212"/>
      <c r="O28" s="216" t="s">
        <v>12</v>
      </c>
      <c r="P28" s="217"/>
      <c r="Q28" s="217"/>
      <c r="R28" s="217"/>
      <c r="S28" s="218" t="e">
        <f>IF(VLOOKUP($AY$2,Data,38,FALSE)=0,"-",VLOOKUP($AY$2,Data,38,FALSE))</f>
        <v>#REF!</v>
      </c>
      <c r="T28" s="218"/>
      <c r="U28" s="218"/>
      <c r="V28" s="218"/>
      <c r="W28" s="218"/>
      <c r="X28" s="218"/>
      <c r="Y28" s="218"/>
      <c r="Z28" s="218"/>
      <c r="AA28" s="218"/>
      <c r="AB28" s="214" t="s">
        <v>33</v>
      </c>
      <c r="AC28" s="214"/>
      <c r="AD28" s="214"/>
      <c r="AE28" s="215"/>
      <c r="AF28" s="216" t="s">
        <v>13</v>
      </c>
      <c r="AG28" s="217"/>
      <c r="AH28" s="217"/>
      <c r="AI28" s="217"/>
      <c r="AJ28" s="218" t="e">
        <f>IF(VLOOKUP($AY$2,Data,35,FALSE)=0,"-",VLOOKUP($AY$2,Data,35,FALSE))</f>
        <v>#REF!</v>
      </c>
      <c r="AK28" s="218"/>
      <c r="AL28" s="218"/>
      <c r="AM28" s="218"/>
      <c r="AN28" s="218"/>
      <c r="AO28" s="218"/>
      <c r="AP28" s="218"/>
      <c r="AQ28" s="218"/>
      <c r="AR28" s="218"/>
      <c r="AS28" s="214" t="s">
        <v>34</v>
      </c>
      <c r="AT28" s="214"/>
      <c r="AU28" s="214"/>
      <c r="AV28" s="215"/>
    </row>
    <row r="29" spans="2:48" ht="24.75" customHeight="1">
      <c r="B29" s="210" t="s">
        <v>15</v>
      </c>
      <c r="C29" s="211"/>
      <c r="D29" s="211"/>
      <c r="E29" s="211"/>
      <c r="F29" s="211"/>
      <c r="G29" s="211"/>
      <c r="H29" s="211"/>
      <c r="I29" s="211"/>
      <c r="J29" s="211"/>
      <c r="K29" s="211"/>
      <c r="L29" s="211"/>
      <c r="M29" s="211"/>
      <c r="N29" s="212"/>
      <c r="O29" s="216" t="s">
        <v>12</v>
      </c>
      <c r="P29" s="217"/>
      <c r="Q29" s="217"/>
      <c r="R29" s="217"/>
      <c r="S29" s="218" t="e">
        <f>IF(VLOOKUP($AY$2,Data,39,FALSE)=0,"-",VLOOKUP($AY$2,Data,39,FALSE))</f>
        <v>#REF!</v>
      </c>
      <c r="T29" s="218"/>
      <c r="U29" s="218"/>
      <c r="V29" s="218"/>
      <c r="W29" s="218"/>
      <c r="X29" s="218"/>
      <c r="Y29" s="218"/>
      <c r="Z29" s="218"/>
      <c r="AA29" s="218"/>
      <c r="AB29" s="214" t="s">
        <v>29</v>
      </c>
      <c r="AC29" s="214"/>
      <c r="AD29" s="214"/>
      <c r="AE29" s="215"/>
      <c r="AF29" s="216" t="s">
        <v>13</v>
      </c>
      <c r="AG29" s="217"/>
      <c r="AH29" s="217"/>
      <c r="AI29" s="217"/>
      <c r="AJ29" s="218" t="e">
        <f>IF(VLOOKUP($AY$2,Data,36,FALSE)=0,"-",VLOOKUP($AY$2,Data,36,FALSE))</f>
        <v>#REF!</v>
      </c>
      <c r="AK29" s="218"/>
      <c r="AL29" s="218"/>
      <c r="AM29" s="218"/>
      <c r="AN29" s="218"/>
      <c r="AO29" s="218"/>
      <c r="AP29" s="218"/>
      <c r="AQ29" s="218"/>
      <c r="AR29" s="218"/>
      <c r="AS29" s="214" t="s">
        <v>30</v>
      </c>
      <c r="AT29" s="214"/>
      <c r="AU29" s="214"/>
      <c r="AV29" s="215"/>
    </row>
    <row r="30" spans="2:48" ht="24.75" customHeight="1">
      <c r="B30" s="199" t="s">
        <v>18</v>
      </c>
      <c r="C30" s="200"/>
      <c r="D30" s="200"/>
      <c r="E30" s="200"/>
      <c r="F30" s="200"/>
      <c r="G30" s="200"/>
      <c r="H30" s="200"/>
      <c r="I30" s="200"/>
      <c r="J30" s="200"/>
      <c r="K30" s="200"/>
      <c r="L30" s="200"/>
      <c r="M30" s="200"/>
      <c r="N30" s="201"/>
      <c r="O30" s="168" t="s">
        <v>12</v>
      </c>
      <c r="P30" s="169"/>
      <c r="Q30" s="169"/>
      <c r="R30" s="169"/>
      <c r="S30" s="249" t="e">
        <f>IF(VLOOKUP($AY$2,Data,40,FALSE)=0,"-",VLOOKUP($AY$2,Data,40,FALSE))</f>
        <v>#REF!</v>
      </c>
      <c r="T30" s="249"/>
      <c r="U30" s="249"/>
      <c r="V30" s="249"/>
      <c r="W30" s="249"/>
      <c r="X30" s="249"/>
      <c r="Y30" s="249"/>
      <c r="Z30" s="249"/>
      <c r="AA30" s="249"/>
      <c r="AB30" s="166" t="s">
        <v>29</v>
      </c>
      <c r="AC30" s="166"/>
      <c r="AD30" s="166"/>
      <c r="AE30" s="167"/>
      <c r="AF30" s="168" t="s">
        <v>13</v>
      </c>
      <c r="AG30" s="169"/>
      <c r="AH30" s="169"/>
      <c r="AI30" s="169"/>
      <c r="AJ30" s="249" t="e">
        <f>IF(VLOOKUP($AY$2,Data,37,FALSE)=0,"-",VLOOKUP($AY$2,Data,37,FALSE))</f>
        <v>#REF!</v>
      </c>
      <c r="AK30" s="249"/>
      <c r="AL30" s="249"/>
      <c r="AM30" s="249"/>
      <c r="AN30" s="249"/>
      <c r="AO30" s="249"/>
      <c r="AP30" s="249"/>
      <c r="AQ30" s="249"/>
      <c r="AR30" s="249"/>
      <c r="AS30" s="166" t="s">
        <v>30</v>
      </c>
      <c r="AT30" s="166"/>
      <c r="AU30" s="166"/>
      <c r="AV30" s="167"/>
    </row>
    <row r="31" spans="2:48" ht="33.75" customHeight="1">
      <c r="B31" s="199" t="s">
        <v>16</v>
      </c>
      <c r="C31" s="200"/>
      <c r="D31" s="200"/>
      <c r="E31" s="200"/>
      <c r="F31" s="200"/>
      <c r="G31" s="200"/>
      <c r="H31" s="200"/>
      <c r="I31" s="200"/>
      <c r="J31" s="200"/>
      <c r="K31" s="200"/>
      <c r="L31" s="200"/>
      <c r="M31" s="200"/>
      <c r="N31" s="201"/>
      <c r="O31" s="310" t="e">
        <f>IF(VLOOKUP($AY$2,Data,41,FALSE)=0,"-",VLOOKUP($AY$2,Data,41,FALSE))</f>
        <v>#REF!</v>
      </c>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c r="AP31" s="311"/>
      <c r="AQ31" s="311"/>
      <c r="AR31" s="311"/>
      <c r="AS31" s="311"/>
      <c r="AT31" s="311"/>
      <c r="AU31" s="311"/>
      <c r="AV31" s="312"/>
    </row>
    <row r="32" spans="2:48" ht="21.75" customHeight="1">
      <c r="B32" s="210" t="s">
        <v>8</v>
      </c>
      <c r="C32" s="211"/>
      <c r="D32" s="211"/>
      <c r="E32" s="211"/>
      <c r="F32" s="211"/>
      <c r="G32" s="211"/>
      <c r="H32" s="211"/>
      <c r="I32" s="211"/>
      <c r="J32" s="211"/>
      <c r="K32" s="211"/>
      <c r="L32" s="211"/>
      <c r="M32" s="211"/>
      <c r="N32" s="212"/>
      <c r="O32" s="310" t="e">
        <f>IF(VLOOKUP($AY$2,Data,42,FALSE)=0,"-",VLOOKUP($AY$2,Data,42,FALSE))</f>
        <v>#REF!</v>
      </c>
      <c r="P32" s="311"/>
      <c r="Q32" s="311"/>
      <c r="R32" s="311"/>
      <c r="S32" s="311"/>
      <c r="T32" s="311"/>
      <c r="U32" s="311"/>
      <c r="V32" s="311"/>
      <c r="W32" s="311"/>
      <c r="X32" s="311"/>
      <c r="Y32" s="311"/>
      <c r="Z32" s="311"/>
      <c r="AA32" s="311"/>
      <c r="AB32" s="311"/>
      <c r="AC32" s="311"/>
      <c r="AD32" s="311"/>
      <c r="AE32" s="311"/>
      <c r="AF32" s="311"/>
      <c r="AG32" s="311"/>
      <c r="AH32" s="311"/>
      <c r="AI32" s="311"/>
      <c r="AJ32" s="311"/>
      <c r="AK32" s="311"/>
      <c r="AL32" s="311"/>
      <c r="AM32" s="311"/>
      <c r="AN32" s="311"/>
      <c r="AO32" s="311"/>
      <c r="AP32" s="311"/>
      <c r="AQ32" s="311"/>
      <c r="AR32" s="311"/>
      <c r="AS32" s="311"/>
      <c r="AT32" s="311"/>
      <c r="AU32" s="311"/>
      <c r="AV32" s="312"/>
    </row>
    <row r="33" spans="2:48" ht="18.600000000000001" customHeight="1">
      <c r="B33" s="176" t="s">
        <v>2</v>
      </c>
      <c r="C33" s="202"/>
      <c r="D33" s="202"/>
      <c r="E33" s="202"/>
      <c r="F33" s="202"/>
      <c r="G33" s="202"/>
      <c r="H33" s="202"/>
      <c r="I33" s="202"/>
      <c r="J33" s="202"/>
      <c r="K33" s="202"/>
      <c r="L33" s="202"/>
      <c r="M33" s="202"/>
      <c r="N33" s="203"/>
      <c r="O33" s="182" t="s">
        <v>27</v>
      </c>
      <c r="P33" s="183"/>
      <c r="Q33" s="183"/>
      <c r="R33" s="183"/>
      <c r="S33" s="183"/>
      <c r="T33" s="183"/>
      <c r="U33" s="183"/>
      <c r="V33" s="184"/>
      <c r="W33" s="319" t="e">
        <f>VLOOKUP($AY$2,Data,43,FALSE)</f>
        <v>#REF!</v>
      </c>
      <c r="X33" s="320"/>
      <c r="Y33" s="320"/>
      <c r="Z33" s="320"/>
      <c r="AA33" s="320"/>
      <c r="AB33" s="320"/>
      <c r="AC33" s="320"/>
      <c r="AD33" s="320"/>
      <c r="AE33" s="321"/>
      <c r="AF33" s="185" t="s">
        <v>28</v>
      </c>
      <c r="AG33" s="183"/>
      <c r="AH33" s="183"/>
      <c r="AI33" s="183"/>
      <c r="AJ33" s="183"/>
      <c r="AK33" s="183"/>
      <c r="AL33" s="183"/>
      <c r="AM33" s="184"/>
      <c r="AN33" s="319" t="e">
        <f>VLOOKUP($AY$2,Data,44,FALSE)</f>
        <v>#REF!</v>
      </c>
      <c r="AO33" s="320"/>
      <c r="AP33" s="320"/>
      <c r="AQ33" s="320"/>
      <c r="AR33" s="320"/>
      <c r="AS33" s="320"/>
      <c r="AT33" s="320"/>
      <c r="AU33" s="320"/>
      <c r="AV33" s="322"/>
    </row>
    <row r="34" spans="2:48" ht="18.600000000000001" customHeight="1">
      <c r="B34" s="204"/>
      <c r="C34" s="205"/>
      <c r="D34" s="205"/>
      <c r="E34" s="205"/>
      <c r="F34" s="205"/>
      <c r="G34" s="205"/>
      <c r="H34" s="205"/>
      <c r="I34" s="205"/>
      <c r="J34" s="205"/>
      <c r="K34" s="205"/>
      <c r="L34" s="205"/>
      <c r="M34" s="205"/>
      <c r="N34" s="206"/>
      <c r="O34" s="186" t="s">
        <v>0</v>
      </c>
      <c r="P34" s="187"/>
      <c r="Q34" s="187"/>
      <c r="R34" s="187"/>
      <c r="S34" s="187"/>
      <c r="T34" s="187"/>
      <c r="U34" s="187"/>
      <c r="V34" s="188"/>
      <c r="W34" s="313" t="e">
        <f>VLOOKUP($AY$2,Data,45,FALSE)</f>
        <v>#REF!</v>
      </c>
      <c r="X34" s="314"/>
      <c r="Y34" s="314"/>
      <c r="Z34" s="314"/>
      <c r="AA34" s="314"/>
      <c r="AB34" s="314"/>
      <c r="AC34" s="314"/>
      <c r="AD34" s="314"/>
      <c r="AE34" s="314"/>
      <c r="AF34" s="314"/>
      <c r="AG34" s="314"/>
      <c r="AH34" s="314"/>
      <c r="AI34" s="314"/>
      <c r="AJ34" s="314"/>
      <c r="AK34" s="314"/>
      <c r="AL34" s="314"/>
      <c r="AM34" s="314"/>
      <c r="AN34" s="314"/>
      <c r="AO34" s="314"/>
      <c r="AP34" s="314"/>
      <c r="AQ34" s="314"/>
      <c r="AR34" s="314"/>
      <c r="AS34" s="314"/>
      <c r="AT34" s="314"/>
      <c r="AU34" s="314"/>
      <c r="AV34" s="315"/>
    </row>
    <row r="35" spans="2:48" ht="18.600000000000001" customHeight="1">
      <c r="B35" s="176" t="s">
        <v>3</v>
      </c>
      <c r="C35" s="177"/>
      <c r="D35" s="177"/>
      <c r="E35" s="177"/>
      <c r="F35" s="177"/>
      <c r="G35" s="177"/>
      <c r="H35" s="177"/>
      <c r="I35" s="177"/>
      <c r="J35" s="177"/>
      <c r="K35" s="177"/>
      <c r="L35" s="177"/>
      <c r="M35" s="177"/>
      <c r="N35" s="178"/>
      <c r="O35" s="182" t="s">
        <v>27</v>
      </c>
      <c r="P35" s="183"/>
      <c r="Q35" s="183"/>
      <c r="R35" s="183"/>
      <c r="S35" s="183"/>
      <c r="T35" s="183"/>
      <c r="U35" s="183"/>
      <c r="V35" s="184"/>
      <c r="W35" s="319" t="e">
        <f>VLOOKUP($AY$2,Data,46,FALSE)</f>
        <v>#REF!</v>
      </c>
      <c r="X35" s="320"/>
      <c r="Y35" s="320"/>
      <c r="Z35" s="320"/>
      <c r="AA35" s="320"/>
      <c r="AB35" s="320"/>
      <c r="AC35" s="320"/>
      <c r="AD35" s="320"/>
      <c r="AE35" s="321"/>
      <c r="AF35" s="185" t="s">
        <v>28</v>
      </c>
      <c r="AG35" s="183"/>
      <c r="AH35" s="183"/>
      <c r="AI35" s="183"/>
      <c r="AJ35" s="183"/>
      <c r="AK35" s="183"/>
      <c r="AL35" s="183"/>
      <c r="AM35" s="184"/>
      <c r="AN35" s="319" t="e">
        <f>VLOOKUP($AY$2,Data,47,FALSE)</f>
        <v>#REF!</v>
      </c>
      <c r="AO35" s="320"/>
      <c r="AP35" s="320"/>
      <c r="AQ35" s="320"/>
      <c r="AR35" s="320"/>
      <c r="AS35" s="320"/>
      <c r="AT35" s="320"/>
      <c r="AU35" s="320"/>
      <c r="AV35" s="322"/>
    </row>
    <row r="36" spans="2:48" ht="18.600000000000001" customHeight="1">
      <c r="B36" s="179"/>
      <c r="C36" s="180"/>
      <c r="D36" s="180"/>
      <c r="E36" s="180"/>
      <c r="F36" s="180"/>
      <c r="G36" s="180"/>
      <c r="H36" s="180"/>
      <c r="I36" s="180"/>
      <c r="J36" s="180"/>
      <c r="K36" s="180"/>
      <c r="L36" s="180"/>
      <c r="M36" s="180"/>
      <c r="N36" s="181"/>
      <c r="O36" s="186" t="s">
        <v>0</v>
      </c>
      <c r="P36" s="187"/>
      <c r="Q36" s="187"/>
      <c r="R36" s="187"/>
      <c r="S36" s="187"/>
      <c r="T36" s="187"/>
      <c r="U36" s="187"/>
      <c r="V36" s="188"/>
      <c r="W36" s="313" t="e">
        <f>VLOOKUP($AY$2,Data,48,FALSE)</f>
        <v>#REF!</v>
      </c>
      <c r="X36" s="314"/>
      <c r="Y36" s="314"/>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5"/>
    </row>
    <row r="37" spans="2:48" ht="18.600000000000001" customHeight="1">
      <c r="B37" s="192" t="s">
        <v>1</v>
      </c>
      <c r="C37" s="177"/>
      <c r="D37" s="177"/>
      <c r="E37" s="177"/>
      <c r="F37" s="177"/>
      <c r="G37" s="177"/>
      <c r="H37" s="177"/>
      <c r="I37" s="177"/>
      <c r="J37" s="177"/>
      <c r="K37" s="177"/>
      <c r="L37" s="177"/>
      <c r="M37" s="177"/>
      <c r="N37" s="178"/>
      <c r="O37" s="316" t="e">
        <f>VLOOKUP($AY$2,Data,49,FALSE)</f>
        <v>#REF!</v>
      </c>
      <c r="P37" s="317"/>
      <c r="Q37" s="317"/>
      <c r="R37" s="317"/>
      <c r="S37" s="317"/>
      <c r="T37" s="317"/>
      <c r="U37" s="317"/>
      <c r="V37" s="317"/>
      <c r="W37" s="317"/>
      <c r="X37" s="317"/>
      <c r="Y37" s="317"/>
      <c r="Z37" s="317"/>
      <c r="AA37" s="317"/>
      <c r="AB37" s="317"/>
      <c r="AC37" s="317"/>
      <c r="AD37" s="317"/>
      <c r="AE37" s="317"/>
      <c r="AF37" s="317"/>
      <c r="AG37" s="317"/>
      <c r="AH37" s="317"/>
      <c r="AI37" s="317"/>
      <c r="AJ37" s="317"/>
      <c r="AK37" s="317"/>
      <c r="AL37" s="317"/>
      <c r="AM37" s="317"/>
      <c r="AN37" s="317"/>
      <c r="AO37" s="317"/>
      <c r="AP37" s="317"/>
      <c r="AQ37" s="317"/>
      <c r="AR37" s="317"/>
      <c r="AS37" s="317"/>
      <c r="AT37" s="317"/>
      <c r="AU37" s="317"/>
      <c r="AV37" s="318"/>
    </row>
    <row r="38" spans="2:48" ht="18.600000000000001" customHeight="1">
      <c r="B38" s="193"/>
      <c r="C38" s="194"/>
      <c r="D38" s="194"/>
      <c r="E38" s="194"/>
      <c r="F38" s="194"/>
      <c r="G38" s="194"/>
      <c r="H38" s="194"/>
      <c r="I38" s="194"/>
      <c r="J38" s="194"/>
      <c r="K38" s="194"/>
      <c r="L38" s="194"/>
      <c r="M38" s="194"/>
      <c r="N38" s="195"/>
      <c r="O38" s="160"/>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2"/>
    </row>
    <row r="39" spans="2:48" ht="18.600000000000001" customHeight="1">
      <c r="B39" s="193"/>
      <c r="C39" s="194"/>
      <c r="D39" s="194"/>
      <c r="E39" s="194"/>
      <c r="F39" s="194"/>
      <c r="G39" s="194"/>
      <c r="H39" s="194"/>
      <c r="I39" s="194"/>
      <c r="J39" s="194"/>
      <c r="K39" s="194"/>
      <c r="L39" s="194"/>
      <c r="M39" s="194"/>
      <c r="N39" s="195"/>
      <c r="O39" s="163"/>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5"/>
    </row>
    <row r="40" spans="2:48" ht="18.600000000000001" customHeight="1">
      <c r="B40" s="193"/>
      <c r="C40" s="194"/>
      <c r="D40" s="194"/>
      <c r="E40" s="194"/>
      <c r="F40" s="194"/>
      <c r="G40" s="194"/>
      <c r="H40" s="194"/>
      <c r="I40" s="194"/>
      <c r="J40" s="194"/>
      <c r="K40" s="194"/>
      <c r="L40" s="194"/>
      <c r="M40" s="194"/>
      <c r="N40" s="195"/>
      <c r="O40" s="163"/>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5"/>
    </row>
    <row r="41" spans="2:48" ht="18.600000000000001" customHeight="1">
      <c r="B41" s="193"/>
      <c r="C41" s="194"/>
      <c r="D41" s="194"/>
      <c r="E41" s="194"/>
      <c r="F41" s="194"/>
      <c r="G41" s="194"/>
      <c r="H41" s="194"/>
      <c r="I41" s="194"/>
      <c r="J41" s="194"/>
      <c r="K41" s="194"/>
      <c r="L41" s="194"/>
      <c r="M41" s="194"/>
      <c r="N41" s="195"/>
      <c r="O41" s="171"/>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3"/>
    </row>
    <row r="42" spans="2:48" ht="18.600000000000001" customHeight="1">
      <c r="B42" s="174" t="s">
        <v>20</v>
      </c>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row>
    <row r="43" spans="2:48" ht="18.600000000000001" customHeight="1">
      <c r="B43" s="175" t="s">
        <v>35</v>
      </c>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row>
  </sheetData>
  <mergeCells count="154">
    <mergeCell ref="O22:R22"/>
    <mergeCell ref="S22:AA22"/>
    <mergeCell ref="AB21:AE21"/>
    <mergeCell ref="AJ23:AR23"/>
    <mergeCell ref="B2:AV2"/>
    <mergeCell ref="AS18:AV18"/>
    <mergeCell ref="AS19:AV19"/>
    <mergeCell ref="AS20:AV20"/>
    <mergeCell ref="O21:R21"/>
    <mergeCell ref="O9:AV10"/>
    <mergeCell ref="AS17:AV17"/>
    <mergeCell ref="O15:R15"/>
    <mergeCell ref="B11:N12"/>
    <mergeCell ref="O11:AV12"/>
    <mergeCell ref="B4:N5"/>
    <mergeCell ref="AS16:AV16"/>
    <mergeCell ref="O4:AV5"/>
    <mergeCell ref="H20:N20"/>
    <mergeCell ref="H21:N21"/>
    <mergeCell ref="S16:AA16"/>
    <mergeCell ref="S18:AA18"/>
    <mergeCell ref="S19:AA19"/>
    <mergeCell ref="H17:N17"/>
    <mergeCell ref="B7:N8"/>
    <mergeCell ref="O7:AV8"/>
    <mergeCell ref="AS21:AV21"/>
    <mergeCell ref="AJ21:AR21"/>
    <mergeCell ref="AF21:AI21"/>
    <mergeCell ref="O13:AV14"/>
    <mergeCell ref="AB15:AE15"/>
    <mergeCell ref="H15:N15"/>
    <mergeCell ref="AS15:AV15"/>
    <mergeCell ref="AS24:AV24"/>
    <mergeCell ref="AF24:AI24"/>
    <mergeCell ref="AF25:AI25"/>
    <mergeCell ref="AF26:AI26"/>
    <mergeCell ref="AJ22:AR22"/>
    <mergeCell ref="AS23:AV23"/>
    <mergeCell ref="AF22:AI22"/>
    <mergeCell ref="AF23:AI23"/>
    <mergeCell ref="AS22:AV22"/>
    <mergeCell ref="AJ24:AR24"/>
    <mergeCell ref="AJ25:AR25"/>
    <mergeCell ref="AS26:AV26"/>
    <mergeCell ref="AS25:AV25"/>
    <mergeCell ref="AB25:AE25"/>
    <mergeCell ref="S27:AA27"/>
    <mergeCell ref="AB24:AE24"/>
    <mergeCell ref="S29:AA29"/>
    <mergeCell ref="AB26:AE26"/>
    <mergeCell ref="S30:AA30"/>
    <mergeCell ref="AJ26:AR26"/>
    <mergeCell ref="AF29:AI29"/>
    <mergeCell ref="S15:AA15"/>
    <mergeCell ref="AJ15:AR15"/>
    <mergeCell ref="AB23:AE23"/>
    <mergeCell ref="AB22:AE22"/>
    <mergeCell ref="AF18:AI18"/>
    <mergeCell ref="AJ18:AR18"/>
    <mergeCell ref="AF19:AI19"/>
    <mergeCell ref="AJ20:AR20"/>
    <mergeCell ref="AJ19:AR19"/>
    <mergeCell ref="AF20:AI20"/>
    <mergeCell ref="AF15:AI15"/>
    <mergeCell ref="AF16:AI16"/>
    <mergeCell ref="AF17:AI17"/>
    <mergeCell ref="S20:AA20"/>
    <mergeCell ref="S21:AA21"/>
    <mergeCell ref="AJ16:AR16"/>
    <mergeCell ref="B43:AV43"/>
    <mergeCell ref="W34:AV34"/>
    <mergeCell ref="B33:N34"/>
    <mergeCell ref="B42:AV42"/>
    <mergeCell ref="B35:N36"/>
    <mergeCell ref="W36:AV36"/>
    <mergeCell ref="O37:AV37"/>
    <mergeCell ref="O38:AV38"/>
    <mergeCell ref="O34:V34"/>
    <mergeCell ref="O35:V35"/>
    <mergeCell ref="AF33:AM33"/>
    <mergeCell ref="AF35:AM35"/>
    <mergeCell ref="O39:AV39"/>
    <mergeCell ref="O36:V36"/>
    <mergeCell ref="O33:V33"/>
    <mergeCell ref="W33:AE33"/>
    <mergeCell ref="AN33:AV33"/>
    <mergeCell ref="W35:AE35"/>
    <mergeCell ref="AN35:AV35"/>
    <mergeCell ref="O41:AV41"/>
    <mergeCell ref="B37:N41"/>
    <mergeCell ref="O40:AV40"/>
    <mergeCell ref="B32:N32"/>
    <mergeCell ref="O32:AV32"/>
    <mergeCell ref="AB30:AE30"/>
    <mergeCell ref="AJ29:AR29"/>
    <mergeCell ref="AF30:AI30"/>
    <mergeCell ref="AJ30:AR30"/>
    <mergeCell ref="B31:N31"/>
    <mergeCell ref="B29:N29"/>
    <mergeCell ref="AS29:AV29"/>
    <mergeCell ref="AB29:AE29"/>
    <mergeCell ref="B30:N30"/>
    <mergeCell ref="AS30:AV30"/>
    <mergeCell ref="O31:AV31"/>
    <mergeCell ref="O29:R29"/>
    <mergeCell ref="O30:R30"/>
    <mergeCell ref="AS27:AV27"/>
    <mergeCell ref="AB28:AE28"/>
    <mergeCell ref="S28:AA28"/>
    <mergeCell ref="AJ28:AR28"/>
    <mergeCell ref="AF28:AI28"/>
    <mergeCell ref="AF27:AI27"/>
    <mergeCell ref="B6:N6"/>
    <mergeCell ref="H19:N19"/>
    <mergeCell ref="H18:N18"/>
    <mergeCell ref="B9:N10"/>
    <mergeCell ref="B13:N14"/>
    <mergeCell ref="H16:N16"/>
    <mergeCell ref="B15:G20"/>
    <mergeCell ref="O19:R19"/>
    <mergeCell ref="AB17:AE17"/>
    <mergeCell ref="O16:R16"/>
    <mergeCell ref="O17:R17"/>
    <mergeCell ref="AB18:AE18"/>
    <mergeCell ref="T17:Z17"/>
    <mergeCell ref="AB19:AE19"/>
    <mergeCell ref="O20:R20"/>
    <mergeCell ref="AB20:AE20"/>
    <mergeCell ref="O6:AV6"/>
    <mergeCell ref="AK17:AQ17"/>
    <mergeCell ref="AS28:AV28"/>
    <mergeCell ref="O18:R18"/>
    <mergeCell ref="AB16:AE16"/>
    <mergeCell ref="B21:G23"/>
    <mergeCell ref="O23:R23"/>
    <mergeCell ref="S23:AA23"/>
    <mergeCell ref="O26:R26"/>
    <mergeCell ref="S26:AA26"/>
    <mergeCell ref="H23:N23"/>
    <mergeCell ref="H26:N26"/>
    <mergeCell ref="S24:AA24"/>
    <mergeCell ref="H22:N22"/>
    <mergeCell ref="H24:N24"/>
    <mergeCell ref="H25:N25"/>
    <mergeCell ref="B27:N27"/>
    <mergeCell ref="B24:G26"/>
    <mergeCell ref="B28:N28"/>
    <mergeCell ref="O24:R24"/>
    <mergeCell ref="O25:R25"/>
    <mergeCell ref="O27:R27"/>
    <mergeCell ref="AJ27:AR27"/>
    <mergeCell ref="O28:R28"/>
    <mergeCell ref="AB27:AE27"/>
    <mergeCell ref="S25:AA25"/>
  </mergeCells>
  <phoneticPr fontId="2"/>
  <printOptions horizontalCentered="1"/>
  <pageMargins left="0.39370078740157483" right="0.39370078740157483" top="0.41" bottom="0.26" header="0.35" footer="0.24"/>
  <pageSetup paperSize="9" scale="98"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Y43"/>
  <sheetViews>
    <sheetView view="pageBreakPreview" zoomScale="75" zoomScaleNormal="100" workbookViewId="0">
      <selection activeCell="B7" sqref="B7:N8"/>
    </sheetView>
  </sheetViews>
  <sheetFormatPr defaultRowHeight="18.600000000000001" customHeight="1"/>
  <cols>
    <col min="1" max="1" width="2.125" style="1" customWidth="1"/>
    <col min="2" max="14" width="2.375" style="1" customWidth="1"/>
    <col min="15" max="47" width="2" style="1" customWidth="1"/>
    <col min="48" max="48" width="1.875" style="1" customWidth="1"/>
    <col min="49" max="49" width="2.125" style="1" customWidth="1"/>
    <col min="50" max="50" width="13.25" style="1" customWidth="1"/>
    <col min="51" max="51" width="2.75" style="1" customWidth="1"/>
    <col min="52" max="61" width="2.125" style="1" customWidth="1"/>
    <col min="62" max="16384" width="9" style="1"/>
  </cols>
  <sheetData>
    <row r="1" spans="2:51" ht="36.75" customHeight="1"/>
    <row r="2" spans="2:51" ht="18.600000000000001" customHeight="1">
      <c r="B2" s="289" t="s">
        <v>25</v>
      </c>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X2" s="11" t="s">
        <v>43</v>
      </c>
      <c r="AY2" s="12">
        <v>3</v>
      </c>
    </row>
    <row r="3" spans="2:51" ht="9.75" customHeight="1">
      <c r="AS3" s="3"/>
      <c r="AT3" s="3"/>
      <c r="AU3" s="3"/>
      <c r="AV3" s="2"/>
    </row>
    <row r="4" spans="2:51" ht="15.75" customHeight="1">
      <c r="B4" s="291" t="s">
        <v>110</v>
      </c>
      <c r="C4" s="292"/>
      <c r="D4" s="292"/>
      <c r="E4" s="292"/>
      <c r="F4" s="292"/>
      <c r="G4" s="292"/>
      <c r="H4" s="292"/>
      <c r="I4" s="292"/>
      <c r="J4" s="292"/>
      <c r="K4" s="292"/>
      <c r="L4" s="292"/>
      <c r="M4" s="292"/>
      <c r="N4" s="293"/>
      <c r="O4" s="291" t="e">
        <f>VLOOKUP($AY$2,Data,3,FALSE)</f>
        <v>#REF!</v>
      </c>
      <c r="P4" s="292"/>
      <c r="Q4" s="29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3"/>
    </row>
    <row r="5" spans="2:51" ht="15.75" customHeight="1">
      <c r="B5" s="294"/>
      <c r="C5" s="295"/>
      <c r="D5" s="295"/>
      <c r="E5" s="295"/>
      <c r="F5" s="295"/>
      <c r="G5" s="295"/>
      <c r="H5" s="295"/>
      <c r="I5" s="295"/>
      <c r="J5" s="295"/>
      <c r="K5" s="295"/>
      <c r="L5" s="295"/>
      <c r="M5" s="295"/>
      <c r="N5" s="296"/>
      <c r="O5" s="294"/>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6"/>
    </row>
    <row r="6" spans="2:51" ht="23.25" customHeight="1">
      <c r="B6" s="303" t="s">
        <v>23</v>
      </c>
      <c r="C6" s="304"/>
      <c r="D6" s="304"/>
      <c r="E6" s="304"/>
      <c r="F6" s="304"/>
      <c r="G6" s="304"/>
      <c r="H6" s="304"/>
      <c r="I6" s="304"/>
      <c r="J6" s="304"/>
      <c r="K6" s="304"/>
      <c r="L6" s="304"/>
      <c r="M6" s="304"/>
      <c r="N6" s="305"/>
      <c r="O6" s="307" t="e">
        <f>VLOOKUP($AY$2,Data,4,FALSE)</f>
        <v>#REF!</v>
      </c>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8"/>
      <c r="AS6" s="308"/>
      <c r="AT6" s="308"/>
      <c r="AU6" s="308"/>
      <c r="AV6" s="309"/>
    </row>
    <row r="7" spans="2:51" ht="18.600000000000001" customHeight="1">
      <c r="B7" s="176" t="s">
        <v>26</v>
      </c>
      <c r="C7" s="177"/>
      <c r="D7" s="177"/>
      <c r="E7" s="177"/>
      <c r="F7" s="177"/>
      <c r="G7" s="177"/>
      <c r="H7" s="177"/>
      <c r="I7" s="177"/>
      <c r="J7" s="177"/>
      <c r="K7" s="177"/>
      <c r="L7" s="177"/>
      <c r="M7" s="177"/>
      <c r="N7" s="178"/>
      <c r="O7" s="291" t="e">
        <f>VLOOKUP($AY$2,Data,5,FALSE)&amp;VLOOKUP($AY$2,Data,6,FALSE)</f>
        <v>#REF!</v>
      </c>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3"/>
    </row>
    <row r="8" spans="2:51" ht="18.600000000000001" customHeight="1">
      <c r="B8" s="179"/>
      <c r="C8" s="180"/>
      <c r="D8" s="180"/>
      <c r="E8" s="180"/>
      <c r="F8" s="180"/>
      <c r="G8" s="180"/>
      <c r="H8" s="180"/>
      <c r="I8" s="180"/>
      <c r="J8" s="180"/>
      <c r="K8" s="180"/>
      <c r="L8" s="180"/>
      <c r="M8" s="180"/>
      <c r="N8" s="181"/>
      <c r="O8" s="294"/>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6"/>
    </row>
    <row r="9" spans="2:51" ht="17.25" customHeight="1">
      <c r="B9" s="176" t="s">
        <v>24</v>
      </c>
      <c r="C9" s="177"/>
      <c r="D9" s="177"/>
      <c r="E9" s="177"/>
      <c r="F9" s="177"/>
      <c r="G9" s="177"/>
      <c r="H9" s="177"/>
      <c r="I9" s="177"/>
      <c r="J9" s="177"/>
      <c r="K9" s="177"/>
      <c r="L9" s="177"/>
      <c r="M9" s="177"/>
      <c r="N9" s="178"/>
      <c r="O9" s="291" t="e">
        <f>VLOOKUP($AY$2,Data,7,FALSE)</f>
        <v>#REF!</v>
      </c>
      <c r="P9" s="292"/>
      <c r="Q9" s="292"/>
      <c r="R9" s="292"/>
      <c r="S9" s="292"/>
      <c r="T9" s="292"/>
      <c r="U9" s="292"/>
      <c r="V9" s="292"/>
      <c r="W9" s="292"/>
      <c r="X9" s="292"/>
      <c r="Y9" s="292"/>
      <c r="Z9" s="292"/>
      <c r="AA9" s="292"/>
      <c r="AB9" s="292"/>
      <c r="AC9" s="292"/>
      <c r="AD9" s="292"/>
      <c r="AE9" s="292"/>
      <c r="AF9" s="292"/>
      <c r="AG9" s="292"/>
      <c r="AH9" s="292"/>
      <c r="AI9" s="292"/>
      <c r="AJ9" s="292"/>
      <c r="AK9" s="292"/>
      <c r="AL9" s="292"/>
      <c r="AM9" s="292"/>
      <c r="AN9" s="292"/>
      <c r="AO9" s="292"/>
      <c r="AP9" s="292"/>
      <c r="AQ9" s="292"/>
      <c r="AR9" s="292"/>
      <c r="AS9" s="292"/>
      <c r="AT9" s="292"/>
      <c r="AU9" s="292"/>
      <c r="AV9" s="293"/>
    </row>
    <row r="10" spans="2:51" ht="17.25" customHeight="1">
      <c r="B10" s="179"/>
      <c r="C10" s="180"/>
      <c r="D10" s="180"/>
      <c r="E10" s="180"/>
      <c r="F10" s="180"/>
      <c r="G10" s="180"/>
      <c r="H10" s="180"/>
      <c r="I10" s="180"/>
      <c r="J10" s="180"/>
      <c r="K10" s="180"/>
      <c r="L10" s="180"/>
      <c r="M10" s="180"/>
      <c r="N10" s="181"/>
      <c r="O10" s="294"/>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6"/>
    </row>
    <row r="11" spans="2:51" ht="15.75" customHeight="1">
      <c r="B11" s="192" t="s">
        <v>111</v>
      </c>
      <c r="C11" s="177"/>
      <c r="D11" s="177"/>
      <c r="E11" s="177"/>
      <c r="F11" s="177"/>
      <c r="G11" s="177"/>
      <c r="H11" s="177"/>
      <c r="I11" s="177"/>
      <c r="J11" s="177"/>
      <c r="K11" s="177"/>
      <c r="L11" s="177"/>
      <c r="M11" s="177"/>
      <c r="N11" s="178"/>
      <c r="O11" s="323" t="e">
        <f>VLOOKUP($AY$2,Data,8,FALSE)</f>
        <v>#REF!</v>
      </c>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5"/>
    </row>
    <row r="12" spans="2:51" ht="15.75" customHeight="1">
      <c r="B12" s="179"/>
      <c r="C12" s="180"/>
      <c r="D12" s="180"/>
      <c r="E12" s="180"/>
      <c r="F12" s="180"/>
      <c r="G12" s="180"/>
      <c r="H12" s="180"/>
      <c r="I12" s="180"/>
      <c r="J12" s="180"/>
      <c r="K12" s="180"/>
      <c r="L12" s="180"/>
      <c r="M12" s="180"/>
      <c r="N12" s="181"/>
      <c r="O12" s="326"/>
      <c r="P12" s="327"/>
      <c r="Q12" s="327"/>
      <c r="R12" s="327"/>
      <c r="S12" s="327"/>
      <c r="T12" s="327"/>
      <c r="U12" s="327"/>
      <c r="V12" s="327"/>
      <c r="W12" s="327"/>
      <c r="X12" s="327"/>
      <c r="Y12" s="327"/>
      <c r="Z12" s="327"/>
      <c r="AA12" s="327"/>
      <c r="AB12" s="327"/>
      <c r="AC12" s="327"/>
      <c r="AD12" s="327"/>
      <c r="AE12" s="327"/>
      <c r="AF12" s="327"/>
      <c r="AG12" s="327"/>
      <c r="AH12" s="327"/>
      <c r="AI12" s="327"/>
      <c r="AJ12" s="327"/>
      <c r="AK12" s="327"/>
      <c r="AL12" s="327"/>
      <c r="AM12" s="327"/>
      <c r="AN12" s="327"/>
      <c r="AO12" s="327"/>
      <c r="AP12" s="327"/>
      <c r="AQ12" s="327"/>
      <c r="AR12" s="327"/>
      <c r="AS12" s="327"/>
      <c r="AT12" s="327"/>
      <c r="AU12" s="327"/>
      <c r="AV12" s="328"/>
    </row>
    <row r="13" spans="2:51" ht="18.600000000000001" customHeight="1">
      <c r="B13" s="266" t="s">
        <v>114</v>
      </c>
      <c r="C13" s="267"/>
      <c r="D13" s="267"/>
      <c r="E13" s="267"/>
      <c r="F13" s="267"/>
      <c r="G13" s="267"/>
      <c r="H13" s="267"/>
      <c r="I13" s="267"/>
      <c r="J13" s="267"/>
      <c r="K13" s="267"/>
      <c r="L13" s="267"/>
      <c r="M13" s="267"/>
      <c r="N13" s="268"/>
      <c r="O13" s="272" t="e">
        <f>VLOOKUP($AY$2,Data,2,FALSE)</f>
        <v>#REF!</v>
      </c>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4"/>
    </row>
    <row r="14" spans="2:51" ht="18.600000000000001" customHeight="1">
      <c r="B14" s="269"/>
      <c r="C14" s="270"/>
      <c r="D14" s="270"/>
      <c r="E14" s="270"/>
      <c r="F14" s="270"/>
      <c r="G14" s="270"/>
      <c r="H14" s="270"/>
      <c r="I14" s="270"/>
      <c r="J14" s="270"/>
      <c r="K14" s="270"/>
      <c r="L14" s="270"/>
      <c r="M14" s="270"/>
      <c r="N14" s="271"/>
      <c r="O14" s="275"/>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7"/>
    </row>
    <row r="15" spans="2:51" ht="24.75" customHeight="1">
      <c r="B15" s="176" t="s">
        <v>9</v>
      </c>
      <c r="C15" s="177"/>
      <c r="D15" s="177"/>
      <c r="E15" s="177"/>
      <c r="F15" s="177"/>
      <c r="G15" s="260"/>
      <c r="H15" s="237" t="s">
        <v>4</v>
      </c>
      <c r="I15" s="238"/>
      <c r="J15" s="238"/>
      <c r="K15" s="238"/>
      <c r="L15" s="238"/>
      <c r="M15" s="238"/>
      <c r="N15" s="239"/>
      <c r="O15" s="168" t="s">
        <v>12</v>
      </c>
      <c r="P15" s="169"/>
      <c r="Q15" s="169"/>
      <c r="R15" s="169"/>
      <c r="S15" s="281" t="e">
        <f>IF(VLOOKUP($AY$2,Data,10,FALSE)=0,"-",VLOOKUP($AY$2,Data,10,FALSE))</f>
        <v>#REF!</v>
      </c>
      <c r="T15" s="281"/>
      <c r="U15" s="281"/>
      <c r="V15" s="281"/>
      <c r="W15" s="281"/>
      <c r="X15" s="281"/>
      <c r="Y15" s="281"/>
      <c r="Z15" s="281"/>
      <c r="AA15" s="281"/>
      <c r="AB15" s="281"/>
      <c r="AC15" s="281"/>
      <c r="AD15" s="281"/>
      <c r="AE15" s="282"/>
      <c r="AF15" s="168" t="s">
        <v>13</v>
      </c>
      <c r="AG15" s="169"/>
      <c r="AH15" s="169"/>
      <c r="AI15" s="169"/>
      <c r="AJ15" s="281" t="e">
        <f>IF(VLOOKUP($AY$2,Data,9,FALSE)=0,"-",VLOOKUP($AY$2,Data,9,FALSE))</f>
        <v>#REF!</v>
      </c>
      <c r="AK15" s="281"/>
      <c r="AL15" s="281"/>
      <c r="AM15" s="281"/>
      <c r="AN15" s="281"/>
      <c r="AO15" s="281"/>
      <c r="AP15" s="281"/>
      <c r="AQ15" s="281"/>
      <c r="AR15" s="281"/>
      <c r="AS15" s="281"/>
      <c r="AT15" s="281"/>
      <c r="AU15" s="281"/>
      <c r="AV15" s="282"/>
    </row>
    <row r="16" spans="2:51" ht="24.75" customHeight="1">
      <c r="B16" s="193"/>
      <c r="C16" s="194"/>
      <c r="D16" s="194"/>
      <c r="E16" s="194"/>
      <c r="F16" s="194"/>
      <c r="G16" s="261"/>
      <c r="H16" s="229" t="s">
        <v>5</v>
      </c>
      <c r="I16" s="230"/>
      <c r="J16" s="230"/>
      <c r="K16" s="230"/>
      <c r="L16" s="230"/>
      <c r="M16" s="230"/>
      <c r="N16" s="231"/>
      <c r="O16" s="232" t="s">
        <v>12</v>
      </c>
      <c r="P16" s="233"/>
      <c r="Q16" s="233"/>
      <c r="R16" s="233"/>
      <c r="S16" s="234" t="e">
        <f>IF(VLOOKUP($AY$2,Data,16,FALSE)=0,"-",VLOOKUP($AY$2,Data,16,FALSE))</f>
        <v>#REF!</v>
      </c>
      <c r="T16" s="234"/>
      <c r="U16" s="234"/>
      <c r="V16" s="234"/>
      <c r="W16" s="234"/>
      <c r="X16" s="234"/>
      <c r="Y16" s="234"/>
      <c r="Z16" s="234"/>
      <c r="AA16" s="234"/>
      <c r="AB16" s="235" t="s">
        <v>29</v>
      </c>
      <c r="AC16" s="235"/>
      <c r="AD16" s="235"/>
      <c r="AE16" s="236"/>
      <c r="AF16" s="232" t="s">
        <v>13</v>
      </c>
      <c r="AG16" s="233"/>
      <c r="AH16" s="233"/>
      <c r="AI16" s="233"/>
      <c r="AJ16" s="234" t="e">
        <f>IF(VLOOKUP($AY$2,Data,11,FALSE)=0,"-",VLOOKUP($AY$2,Data,11,FALSE))</f>
        <v>#REF!</v>
      </c>
      <c r="AK16" s="234"/>
      <c r="AL16" s="234"/>
      <c r="AM16" s="234"/>
      <c r="AN16" s="234"/>
      <c r="AO16" s="234"/>
      <c r="AP16" s="234"/>
      <c r="AQ16" s="234"/>
      <c r="AR16" s="234"/>
      <c r="AS16" s="235" t="s">
        <v>30</v>
      </c>
      <c r="AT16" s="235"/>
      <c r="AU16" s="235"/>
      <c r="AV16" s="236"/>
    </row>
    <row r="17" spans="2:48" ht="24.75" customHeight="1">
      <c r="B17" s="193"/>
      <c r="C17" s="194"/>
      <c r="D17" s="194"/>
      <c r="E17" s="194"/>
      <c r="F17" s="194"/>
      <c r="G17" s="261"/>
      <c r="H17" s="278" t="s">
        <v>19</v>
      </c>
      <c r="I17" s="279"/>
      <c r="J17" s="279"/>
      <c r="K17" s="279"/>
      <c r="L17" s="279"/>
      <c r="M17" s="279"/>
      <c r="N17" s="280"/>
      <c r="O17" s="244" t="s">
        <v>12</v>
      </c>
      <c r="P17" s="245"/>
      <c r="Q17" s="245"/>
      <c r="R17" s="245"/>
      <c r="S17" s="13" t="s">
        <v>44</v>
      </c>
      <c r="T17" s="306" t="e">
        <f>IF(VLOOKUP($AY$2,Data,17,FALSE)=0,"-",VLOOKUP($AY$2,Data,17,FALSE))</f>
        <v>#REF!</v>
      </c>
      <c r="U17" s="306"/>
      <c r="V17" s="306"/>
      <c r="W17" s="306"/>
      <c r="X17" s="306"/>
      <c r="Y17" s="306"/>
      <c r="Z17" s="306"/>
      <c r="AA17" s="13" t="s">
        <v>45</v>
      </c>
      <c r="AB17" s="235" t="s">
        <v>29</v>
      </c>
      <c r="AC17" s="235"/>
      <c r="AD17" s="235"/>
      <c r="AE17" s="236"/>
      <c r="AF17" s="244" t="s">
        <v>13</v>
      </c>
      <c r="AG17" s="245"/>
      <c r="AH17" s="245"/>
      <c r="AI17" s="245"/>
      <c r="AJ17" s="13" t="s">
        <v>46</v>
      </c>
      <c r="AK17" s="306" t="e">
        <f>IF(VLOOKUP($AY$2,Data,12,FALSE)=0,"-",VLOOKUP($AY$2,Data,12,FALSE))</f>
        <v>#REF!</v>
      </c>
      <c r="AL17" s="306"/>
      <c r="AM17" s="306"/>
      <c r="AN17" s="306"/>
      <c r="AO17" s="306"/>
      <c r="AP17" s="306"/>
      <c r="AQ17" s="306"/>
      <c r="AR17" s="13" t="s">
        <v>47</v>
      </c>
      <c r="AS17" s="235" t="s">
        <v>30</v>
      </c>
      <c r="AT17" s="235"/>
      <c r="AU17" s="235"/>
      <c r="AV17" s="236"/>
    </row>
    <row r="18" spans="2:48" ht="24.75" customHeight="1">
      <c r="B18" s="193"/>
      <c r="C18" s="194"/>
      <c r="D18" s="194"/>
      <c r="E18" s="194"/>
      <c r="F18" s="194"/>
      <c r="G18" s="261"/>
      <c r="H18" s="257" t="s">
        <v>6</v>
      </c>
      <c r="I18" s="258"/>
      <c r="J18" s="258"/>
      <c r="K18" s="258"/>
      <c r="L18" s="258"/>
      <c r="M18" s="258"/>
      <c r="N18" s="259"/>
      <c r="O18" s="244" t="s">
        <v>12</v>
      </c>
      <c r="P18" s="245"/>
      <c r="Q18" s="245"/>
      <c r="R18" s="245"/>
      <c r="S18" s="306" t="e">
        <f>IF(VLOOKUP($AY$2,Data,18,FALSE)=0,"-",VLOOKUP($AY$2,Data,18,FALSE))</f>
        <v>#REF!</v>
      </c>
      <c r="T18" s="306"/>
      <c r="U18" s="306"/>
      <c r="V18" s="306"/>
      <c r="W18" s="306"/>
      <c r="X18" s="306"/>
      <c r="Y18" s="306"/>
      <c r="Z18" s="306"/>
      <c r="AA18" s="306"/>
      <c r="AB18" s="253"/>
      <c r="AC18" s="253"/>
      <c r="AD18" s="253"/>
      <c r="AE18" s="254"/>
      <c r="AF18" s="244" t="s">
        <v>13</v>
      </c>
      <c r="AG18" s="245"/>
      <c r="AH18" s="245"/>
      <c r="AI18" s="245"/>
      <c r="AJ18" s="306" t="e">
        <f>IF(VLOOKUP($AY$2,Data,13,FALSE)=0,"-",VLOOKUP($AY$2,Data,13,FALSE))</f>
        <v>#REF!</v>
      </c>
      <c r="AK18" s="306"/>
      <c r="AL18" s="306"/>
      <c r="AM18" s="306"/>
      <c r="AN18" s="306"/>
      <c r="AO18" s="306"/>
      <c r="AP18" s="306"/>
      <c r="AQ18" s="306"/>
      <c r="AR18" s="306"/>
      <c r="AS18" s="253"/>
      <c r="AT18" s="253"/>
      <c r="AU18" s="253"/>
      <c r="AV18" s="254"/>
    </row>
    <row r="19" spans="2:48" ht="24.75" customHeight="1">
      <c r="B19" s="193"/>
      <c r="C19" s="194"/>
      <c r="D19" s="194"/>
      <c r="E19" s="194"/>
      <c r="F19" s="194"/>
      <c r="G19" s="261"/>
      <c r="H19" s="257" t="s">
        <v>112</v>
      </c>
      <c r="I19" s="258"/>
      <c r="J19" s="258"/>
      <c r="K19" s="258"/>
      <c r="L19" s="258"/>
      <c r="M19" s="258"/>
      <c r="N19" s="259"/>
      <c r="O19" s="244" t="s">
        <v>12</v>
      </c>
      <c r="P19" s="245"/>
      <c r="Q19" s="245"/>
      <c r="R19" s="245"/>
      <c r="S19" s="306" t="e">
        <f>IF(VLOOKUP($AY$2,Data,19,FALSE)=0,"-",VLOOKUP($AY$2,Data,19,FALSE))</f>
        <v>#REF!</v>
      </c>
      <c r="T19" s="306"/>
      <c r="U19" s="306"/>
      <c r="V19" s="306"/>
      <c r="W19" s="306"/>
      <c r="X19" s="306"/>
      <c r="Y19" s="306"/>
      <c r="Z19" s="306"/>
      <c r="AA19" s="306"/>
      <c r="AB19" s="255" t="s">
        <v>31</v>
      </c>
      <c r="AC19" s="255"/>
      <c r="AD19" s="255"/>
      <c r="AE19" s="256"/>
      <c r="AF19" s="244" t="s">
        <v>13</v>
      </c>
      <c r="AG19" s="245"/>
      <c r="AH19" s="245"/>
      <c r="AI19" s="245"/>
      <c r="AJ19" s="306" t="e">
        <f>IF(VLOOKUP($AY$2,Data,14,FALSE)=0,"-",VLOOKUP($AY$2,Data,14,FALSE))</f>
        <v>#REF!</v>
      </c>
      <c r="AK19" s="306"/>
      <c r="AL19" s="306"/>
      <c r="AM19" s="306"/>
      <c r="AN19" s="306"/>
      <c r="AO19" s="306"/>
      <c r="AP19" s="306"/>
      <c r="AQ19" s="306"/>
      <c r="AR19" s="306"/>
      <c r="AS19" s="255" t="s">
        <v>32</v>
      </c>
      <c r="AT19" s="255"/>
      <c r="AU19" s="255"/>
      <c r="AV19" s="256"/>
    </row>
    <row r="20" spans="2:48" ht="24.75" customHeight="1">
      <c r="B20" s="179"/>
      <c r="C20" s="180"/>
      <c r="D20" s="180"/>
      <c r="E20" s="180"/>
      <c r="F20" s="180"/>
      <c r="G20" s="262"/>
      <c r="H20" s="219" t="s">
        <v>113</v>
      </c>
      <c r="I20" s="220"/>
      <c r="J20" s="220"/>
      <c r="K20" s="220"/>
      <c r="L20" s="220"/>
      <c r="M20" s="220"/>
      <c r="N20" s="221"/>
      <c r="O20" s="222" t="s">
        <v>12</v>
      </c>
      <c r="P20" s="223"/>
      <c r="Q20" s="223"/>
      <c r="R20" s="223"/>
      <c r="S20" s="240" t="e">
        <f>IF(VLOOKUP($AY$2,Data,20,FALSE)=0,"-",VLOOKUP($AY$2,Data,20,FALSE))</f>
        <v>#REF!</v>
      </c>
      <c r="T20" s="240"/>
      <c r="U20" s="240"/>
      <c r="V20" s="240"/>
      <c r="W20" s="240"/>
      <c r="X20" s="240"/>
      <c r="Y20" s="240"/>
      <c r="Z20" s="240"/>
      <c r="AA20" s="240"/>
      <c r="AB20" s="241" t="s">
        <v>31</v>
      </c>
      <c r="AC20" s="241"/>
      <c r="AD20" s="241"/>
      <c r="AE20" s="242"/>
      <c r="AF20" s="222" t="s">
        <v>13</v>
      </c>
      <c r="AG20" s="223"/>
      <c r="AH20" s="223"/>
      <c r="AI20" s="223"/>
      <c r="AJ20" s="240" t="e">
        <f>IF(VLOOKUP($AY$2,Data,15,FALSE)=0,"-",VLOOKUP($AY$2,Data,15,FALSE))</f>
        <v>#REF!</v>
      </c>
      <c r="AK20" s="240"/>
      <c r="AL20" s="240"/>
      <c r="AM20" s="240"/>
      <c r="AN20" s="240"/>
      <c r="AO20" s="240"/>
      <c r="AP20" s="240"/>
      <c r="AQ20" s="240"/>
      <c r="AR20" s="240"/>
      <c r="AS20" s="241" t="s">
        <v>32</v>
      </c>
      <c r="AT20" s="241"/>
      <c r="AU20" s="241"/>
      <c r="AV20" s="242"/>
    </row>
    <row r="21" spans="2:48" ht="24.75" customHeight="1">
      <c r="B21" s="176" t="s">
        <v>10</v>
      </c>
      <c r="C21" s="224"/>
      <c r="D21" s="224"/>
      <c r="E21" s="224"/>
      <c r="F21" s="224"/>
      <c r="G21" s="251"/>
      <c r="H21" s="237" t="s">
        <v>5</v>
      </c>
      <c r="I21" s="238"/>
      <c r="J21" s="238"/>
      <c r="K21" s="238"/>
      <c r="L21" s="238"/>
      <c r="M21" s="238"/>
      <c r="N21" s="239"/>
      <c r="O21" s="168" t="s">
        <v>12</v>
      </c>
      <c r="P21" s="169"/>
      <c r="Q21" s="169"/>
      <c r="R21" s="169"/>
      <c r="S21" s="249" t="e">
        <f>IF(VLOOKUP($AY$2,Data,24,FALSE)=0,"-",VLOOKUP($AY$2,Data,24,FALSE))</f>
        <v>#REF!</v>
      </c>
      <c r="T21" s="249"/>
      <c r="U21" s="249"/>
      <c r="V21" s="249"/>
      <c r="W21" s="249"/>
      <c r="X21" s="249"/>
      <c r="Y21" s="249"/>
      <c r="Z21" s="249"/>
      <c r="AA21" s="249"/>
      <c r="AB21" s="247" t="s">
        <v>29</v>
      </c>
      <c r="AC21" s="247"/>
      <c r="AD21" s="247"/>
      <c r="AE21" s="248"/>
      <c r="AF21" s="168" t="s">
        <v>13</v>
      </c>
      <c r="AG21" s="169"/>
      <c r="AH21" s="169"/>
      <c r="AI21" s="169"/>
      <c r="AJ21" s="249" t="e">
        <f>IF(VLOOKUP($AY$2,Data,21,FALSE)=0,"-",VLOOKUP($AY$2,Data,21,FALSE))</f>
        <v>#REF!</v>
      </c>
      <c r="AK21" s="249"/>
      <c r="AL21" s="249"/>
      <c r="AM21" s="249"/>
      <c r="AN21" s="249"/>
      <c r="AO21" s="249"/>
      <c r="AP21" s="249"/>
      <c r="AQ21" s="249"/>
      <c r="AR21" s="249"/>
      <c r="AS21" s="247" t="s">
        <v>30</v>
      </c>
      <c r="AT21" s="247"/>
      <c r="AU21" s="247"/>
      <c r="AV21" s="248"/>
    </row>
    <row r="22" spans="2:48" ht="24.75" customHeight="1">
      <c r="B22" s="225"/>
      <c r="C22" s="226"/>
      <c r="D22" s="226"/>
      <c r="E22" s="226"/>
      <c r="F22" s="226"/>
      <c r="G22" s="252"/>
      <c r="H22" s="229" t="s">
        <v>112</v>
      </c>
      <c r="I22" s="230"/>
      <c r="J22" s="230"/>
      <c r="K22" s="230"/>
      <c r="L22" s="230"/>
      <c r="M22" s="230"/>
      <c r="N22" s="231"/>
      <c r="O22" s="232" t="s">
        <v>12</v>
      </c>
      <c r="P22" s="233"/>
      <c r="Q22" s="233"/>
      <c r="R22" s="233"/>
      <c r="S22" s="234" t="e">
        <f>IF(VLOOKUP($AY$2,Data,25,FALSE)=0,"-",VLOOKUP($AY$2,Data,25,FALSE))</f>
        <v>#REF!</v>
      </c>
      <c r="T22" s="234"/>
      <c r="U22" s="234"/>
      <c r="V22" s="234"/>
      <c r="W22" s="234"/>
      <c r="X22" s="234"/>
      <c r="Y22" s="234"/>
      <c r="Z22" s="234"/>
      <c r="AA22" s="234"/>
      <c r="AB22" s="235" t="s">
        <v>31</v>
      </c>
      <c r="AC22" s="235"/>
      <c r="AD22" s="235"/>
      <c r="AE22" s="236"/>
      <c r="AF22" s="232" t="s">
        <v>13</v>
      </c>
      <c r="AG22" s="233"/>
      <c r="AH22" s="233"/>
      <c r="AI22" s="233"/>
      <c r="AJ22" s="234" t="e">
        <f>IF(VLOOKUP($AY$2,Data,22,FALSE)=0,"-",VLOOKUP($AY$2,Data,22,FALSE))</f>
        <v>#REF!</v>
      </c>
      <c r="AK22" s="234"/>
      <c r="AL22" s="234"/>
      <c r="AM22" s="234"/>
      <c r="AN22" s="234"/>
      <c r="AO22" s="234"/>
      <c r="AP22" s="234"/>
      <c r="AQ22" s="234"/>
      <c r="AR22" s="234"/>
      <c r="AS22" s="235" t="s">
        <v>32</v>
      </c>
      <c r="AT22" s="235"/>
      <c r="AU22" s="235"/>
      <c r="AV22" s="236"/>
    </row>
    <row r="23" spans="2:48" ht="24.75" customHeight="1">
      <c r="B23" s="225"/>
      <c r="C23" s="226"/>
      <c r="D23" s="226"/>
      <c r="E23" s="226"/>
      <c r="F23" s="226"/>
      <c r="G23" s="252"/>
      <c r="H23" s="219" t="s">
        <v>113</v>
      </c>
      <c r="I23" s="220"/>
      <c r="J23" s="220"/>
      <c r="K23" s="220"/>
      <c r="L23" s="220"/>
      <c r="M23" s="220"/>
      <c r="N23" s="221"/>
      <c r="O23" s="222" t="s">
        <v>12</v>
      </c>
      <c r="P23" s="223"/>
      <c r="Q23" s="223"/>
      <c r="R23" s="223"/>
      <c r="S23" s="240" t="e">
        <f>IF(VLOOKUP($AY$2,Data,26,FALSE)=0,"-",VLOOKUP($AY$2,Data,26,FALSE))</f>
        <v>#REF!</v>
      </c>
      <c r="T23" s="240"/>
      <c r="U23" s="240"/>
      <c r="V23" s="240"/>
      <c r="W23" s="240"/>
      <c r="X23" s="240"/>
      <c r="Y23" s="240"/>
      <c r="Z23" s="240"/>
      <c r="AA23" s="240"/>
      <c r="AB23" s="241" t="s">
        <v>31</v>
      </c>
      <c r="AC23" s="241"/>
      <c r="AD23" s="241"/>
      <c r="AE23" s="242"/>
      <c r="AF23" s="222" t="s">
        <v>13</v>
      </c>
      <c r="AG23" s="223"/>
      <c r="AH23" s="223"/>
      <c r="AI23" s="223"/>
      <c r="AJ23" s="240" t="e">
        <f>IF(VLOOKUP($AY$2,Data,23,FALSE)=0,"-",VLOOKUP($AY$2,Data,23,FALSE))</f>
        <v>#REF!</v>
      </c>
      <c r="AK23" s="240"/>
      <c r="AL23" s="240"/>
      <c r="AM23" s="240"/>
      <c r="AN23" s="240"/>
      <c r="AO23" s="240"/>
      <c r="AP23" s="240"/>
      <c r="AQ23" s="240"/>
      <c r="AR23" s="240"/>
      <c r="AS23" s="241" t="s">
        <v>32</v>
      </c>
      <c r="AT23" s="241"/>
      <c r="AU23" s="241"/>
      <c r="AV23" s="242"/>
    </row>
    <row r="24" spans="2:48" ht="24.75" customHeight="1">
      <c r="B24" s="176" t="s">
        <v>11</v>
      </c>
      <c r="C24" s="224"/>
      <c r="D24" s="224"/>
      <c r="E24" s="224"/>
      <c r="F24" s="224"/>
      <c r="G24" s="224"/>
      <c r="H24" s="237" t="s">
        <v>5</v>
      </c>
      <c r="I24" s="238"/>
      <c r="J24" s="238"/>
      <c r="K24" s="238"/>
      <c r="L24" s="238"/>
      <c r="M24" s="238"/>
      <c r="N24" s="239"/>
      <c r="O24" s="168" t="s">
        <v>12</v>
      </c>
      <c r="P24" s="169"/>
      <c r="Q24" s="169"/>
      <c r="R24" s="169"/>
      <c r="S24" s="249" t="e">
        <f>IF(VLOOKUP($AY$2,Data,30,FALSE)=0,"-",VLOOKUP($AY$2,Data,30,FALSE))</f>
        <v>#REF!</v>
      </c>
      <c r="T24" s="249"/>
      <c r="U24" s="249"/>
      <c r="V24" s="249"/>
      <c r="W24" s="249"/>
      <c r="X24" s="249"/>
      <c r="Y24" s="249"/>
      <c r="Z24" s="249"/>
      <c r="AA24" s="249"/>
      <c r="AB24" s="247" t="s">
        <v>29</v>
      </c>
      <c r="AC24" s="247"/>
      <c r="AD24" s="247"/>
      <c r="AE24" s="248"/>
      <c r="AF24" s="168" t="s">
        <v>13</v>
      </c>
      <c r="AG24" s="169"/>
      <c r="AH24" s="169"/>
      <c r="AI24" s="169"/>
      <c r="AJ24" s="249" t="e">
        <f>IF(VLOOKUP($AY$2,Data,27,FALSE)=0,"-",VLOOKUP($AY$2,Data,27,FALSE))</f>
        <v>#REF!</v>
      </c>
      <c r="AK24" s="249"/>
      <c r="AL24" s="249"/>
      <c r="AM24" s="249"/>
      <c r="AN24" s="249"/>
      <c r="AO24" s="249"/>
      <c r="AP24" s="249"/>
      <c r="AQ24" s="249"/>
      <c r="AR24" s="249"/>
      <c r="AS24" s="247" t="s">
        <v>30</v>
      </c>
      <c r="AT24" s="247"/>
      <c r="AU24" s="247"/>
      <c r="AV24" s="248"/>
    </row>
    <row r="25" spans="2:48" ht="24.75" customHeight="1">
      <c r="B25" s="225"/>
      <c r="C25" s="226"/>
      <c r="D25" s="226"/>
      <c r="E25" s="226"/>
      <c r="F25" s="226"/>
      <c r="G25" s="226"/>
      <c r="H25" s="229" t="s">
        <v>112</v>
      </c>
      <c r="I25" s="230"/>
      <c r="J25" s="230"/>
      <c r="K25" s="230"/>
      <c r="L25" s="230"/>
      <c r="M25" s="230"/>
      <c r="N25" s="231"/>
      <c r="O25" s="232" t="s">
        <v>12</v>
      </c>
      <c r="P25" s="233"/>
      <c r="Q25" s="233"/>
      <c r="R25" s="233"/>
      <c r="S25" s="234" t="e">
        <f>IF(VLOOKUP($AY$2,Data,31,FALSE)=0,"-",VLOOKUP($AY$2,Data,31,FALSE))</f>
        <v>#REF!</v>
      </c>
      <c r="T25" s="234"/>
      <c r="U25" s="234"/>
      <c r="V25" s="234"/>
      <c r="W25" s="234"/>
      <c r="X25" s="234"/>
      <c r="Y25" s="234"/>
      <c r="Z25" s="234"/>
      <c r="AA25" s="234"/>
      <c r="AB25" s="235" t="s">
        <v>31</v>
      </c>
      <c r="AC25" s="235"/>
      <c r="AD25" s="235"/>
      <c r="AE25" s="236"/>
      <c r="AF25" s="232" t="s">
        <v>13</v>
      </c>
      <c r="AG25" s="233"/>
      <c r="AH25" s="233"/>
      <c r="AI25" s="233"/>
      <c r="AJ25" s="234" t="e">
        <f>IF(VLOOKUP($AY$2,Data,28,FALSE)=0,"-",VLOOKUP($AY$2,Data,28,FALSE))</f>
        <v>#REF!</v>
      </c>
      <c r="AK25" s="234"/>
      <c r="AL25" s="234"/>
      <c r="AM25" s="234"/>
      <c r="AN25" s="234"/>
      <c r="AO25" s="234"/>
      <c r="AP25" s="234"/>
      <c r="AQ25" s="234"/>
      <c r="AR25" s="234"/>
      <c r="AS25" s="235" t="s">
        <v>32</v>
      </c>
      <c r="AT25" s="235"/>
      <c r="AU25" s="235"/>
      <c r="AV25" s="236"/>
    </row>
    <row r="26" spans="2:48" ht="24.75" customHeight="1">
      <c r="B26" s="227"/>
      <c r="C26" s="228"/>
      <c r="D26" s="228"/>
      <c r="E26" s="228"/>
      <c r="F26" s="228"/>
      <c r="G26" s="228"/>
      <c r="H26" s="219" t="s">
        <v>113</v>
      </c>
      <c r="I26" s="220"/>
      <c r="J26" s="220"/>
      <c r="K26" s="220"/>
      <c r="L26" s="220"/>
      <c r="M26" s="220"/>
      <c r="N26" s="221"/>
      <c r="O26" s="222" t="s">
        <v>12</v>
      </c>
      <c r="P26" s="223"/>
      <c r="Q26" s="223"/>
      <c r="R26" s="223"/>
      <c r="S26" s="240" t="e">
        <f>IF(VLOOKUP($AY$2,Data,32,FALSE)=0,"-",VLOOKUP($AY$2,Data,32,FALSE))</f>
        <v>#REF!</v>
      </c>
      <c r="T26" s="240"/>
      <c r="U26" s="240"/>
      <c r="V26" s="240"/>
      <c r="W26" s="240"/>
      <c r="X26" s="240"/>
      <c r="Y26" s="240"/>
      <c r="Z26" s="240"/>
      <c r="AA26" s="240"/>
      <c r="AB26" s="241" t="s">
        <v>31</v>
      </c>
      <c r="AC26" s="241"/>
      <c r="AD26" s="241"/>
      <c r="AE26" s="242"/>
      <c r="AF26" s="222" t="s">
        <v>13</v>
      </c>
      <c r="AG26" s="223"/>
      <c r="AH26" s="223"/>
      <c r="AI26" s="223"/>
      <c r="AJ26" s="240" t="e">
        <f>IF(VLOOKUP($AY$2,Data,29,FALSE)=0,"-",VLOOKUP($AY$2,Data,29,FALSE))</f>
        <v>#REF!</v>
      </c>
      <c r="AK26" s="240"/>
      <c r="AL26" s="240"/>
      <c r="AM26" s="240"/>
      <c r="AN26" s="240"/>
      <c r="AO26" s="240"/>
      <c r="AP26" s="240"/>
      <c r="AQ26" s="240"/>
      <c r="AR26" s="240"/>
      <c r="AS26" s="241" t="s">
        <v>32</v>
      </c>
      <c r="AT26" s="241"/>
      <c r="AU26" s="241"/>
      <c r="AV26" s="242"/>
    </row>
    <row r="27" spans="2:48" ht="24.75" customHeight="1">
      <c r="B27" s="210" t="s">
        <v>7</v>
      </c>
      <c r="C27" s="211"/>
      <c r="D27" s="211"/>
      <c r="E27" s="211"/>
      <c r="F27" s="211"/>
      <c r="G27" s="211"/>
      <c r="H27" s="211"/>
      <c r="I27" s="211"/>
      <c r="J27" s="211"/>
      <c r="K27" s="211"/>
      <c r="L27" s="211"/>
      <c r="M27" s="211"/>
      <c r="N27" s="212"/>
      <c r="O27" s="216" t="s">
        <v>12</v>
      </c>
      <c r="P27" s="217"/>
      <c r="Q27" s="217"/>
      <c r="R27" s="217"/>
      <c r="S27" s="218" t="e">
        <f>IF(VLOOKUP($AY$2,Data,34,FALSE)=0,"-",VLOOKUP($AY$2,Data,34,FALSE))</f>
        <v>#REF!</v>
      </c>
      <c r="T27" s="218"/>
      <c r="U27" s="218"/>
      <c r="V27" s="218"/>
      <c r="W27" s="218"/>
      <c r="X27" s="218"/>
      <c r="Y27" s="218"/>
      <c r="Z27" s="218"/>
      <c r="AA27" s="218"/>
      <c r="AB27" s="214" t="s">
        <v>29</v>
      </c>
      <c r="AC27" s="214"/>
      <c r="AD27" s="214"/>
      <c r="AE27" s="215"/>
      <c r="AF27" s="216" t="s">
        <v>13</v>
      </c>
      <c r="AG27" s="217"/>
      <c r="AH27" s="217"/>
      <c r="AI27" s="217"/>
      <c r="AJ27" s="218" t="e">
        <f>IF(VLOOKUP($AY$2,Data,33,FALSE)=0,"-",VLOOKUP($AY$2,Data,33,FALSE))</f>
        <v>#REF!</v>
      </c>
      <c r="AK27" s="218"/>
      <c r="AL27" s="218"/>
      <c r="AM27" s="218"/>
      <c r="AN27" s="218"/>
      <c r="AO27" s="218"/>
      <c r="AP27" s="218"/>
      <c r="AQ27" s="218"/>
      <c r="AR27" s="218"/>
      <c r="AS27" s="214" t="s">
        <v>30</v>
      </c>
      <c r="AT27" s="214"/>
      <c r="AU27" s="214"/>
      <c r="AV27" s="215"/>
    </row>
    <row r="28" spans="2:48" ht="24.75" customHeight="1">
      <c r="B28" s="210" t="s">
        <v>14</v>
      </c>
      <c r="C28" s="211"/>
      <c r="D28" s="211"/>
      <c r="E28" s="211"/>
      <c r="F28" s="211"/>
      <c r="G28" s="211"/>
      <c r="H28" s="211"/>
      <c r="I28" s="211"/>
      <c r="J28" s="211"/>
      <c r="K28" s="211"/>
      <c r="L28" s="211"/>
      <c r="M28" s="211"/>
      <c r="N28" s="212"/>
      <c r="O28" s="216" t="s">
        <v>12</v>
      </c>
      <c r="P28" s="217"/>
      <c r="Q28" s="217"/>
      <c r="R28" s="217"/>
      <c r="S28" s="218" t="e">
        <f>IF(VLOOKUP($AY$2,Data,38,FALSE)=0,"-",VLOOKUP($AY$2,Data,38,FALSE))</f>
        <v>#REF!</v>
      </c>
      <c r="T28" s="218"/>
      <c r="U28" s="218"/>
      <c r="V28" s="218"/>
      <c r="W28" s="218"/>
      <c r="X28" s="218"/>
      <c r="Y28" s="218"/>
      <c r="Z28" s="218"/>
      <c r="AA28" s="218"/>
      <c r="AB28" s="214" t="s">
        <v>33</v>
      </c>
      <c r="AC28" s="214"/>
      <c r="AD28" s="214"/>
      <c r="AE28" s="215"/>
      <c r="AF28" s="216" t="s">
        <v>13</v>
      </c>
      <c r="AG28" s="217"/>
      <c r="AH28" s="217"/>
      <c r="AI28" s="217"/>
      <c r="AJ28" s="218" t="e">
        <f>IF(VLOOKUP($AY$2,Data,35,FALSE)=0,"-",VLOOKUP($AY$2,Data,35,FALSE))</f>
        <v>#REF!</v>
      </c>
      <c r="AK28" s="218"/>
      <c r="AL28" s="218"/>
      <c r="AM28" s="218"/>
      <c r="AN28" s="218"/>
      <c r="AO28" s="218"/>
      <c r="AP28" s="218"/>
      <c r="AQ28" s="218"/>
      <c r="AR28" s="218"/>
      <c r="AS28" s="214" t="s">
        <v>34</v>
      </c>
      <c r="AT28" s="214"/>
      <c r="AU28" s="214"/>
      <c r="AV28" s="215"/>
    </row>
    <row r="29" spans="2:48" ht="24.75" customHeight="1">
      <c r="B29" s="210" t="s">
        <v>15</v>
      </c>
      <c r="C29" s="211"/>
      <c r="D29" s="211"/>
      <c r="E29" s="211"/>
      <c r="F29" s="211"/>
      <c r="G29" s="211"/>
      <c r="H29" s="211"/>
      <c r="I29" s="211"/>
      <c r="J29" s="211"/>
      <c r="K29" s="211"/>
      <c r="L29" s="211"/>
      <c r="M29" s="211"/>
      <c r="N29" s="212"/>
      <c r="O29" s="216" t="s">
        <v>12</v>
      </c>
      <c r="P29" s="217"/>
      <c r="Q29" s="217"/>
      <c r="R29" s="217"/>
      <c r="S29" s="218" t="e">
        <f>IF(VLOOKUP($AY$2,Data,39,FALSE)=0,"-",VLOOKUP($AY$2,Data,39,FALSE))</f>
        <v>#REF!</v>
      </c>
      <c r="T29" s="218"/>
      <c r="U29" s="218"/>
      <c r="V29" s="218"/>
      <c r="W29" s="218"/>
      <c r="X29" s="218"/>
      <c r="Y29" s="218"/>
      <c r="Z29" s="218"/>
      <c r="AA29" s="218"/>
      <c r="AB29" s="214" t="s">
        <v>29</v>
      </c>
      <c r="AC29" s="214"/>
      <c r="AD29" s="214"/>
      <c r="AE29" s="215"/>
      <c r="AF29" s="216" t="s">
        <v>13</v>
      </c>
      <c r="AG29" s="217"/>
      <c r="AH29" s="217"/>
      <c r="AI29" s="217"/>
      <c r="AJ29" s="218" t="e">
        <f>IF(VLOOKUP($AY$2,Data,36,FALSE)=0,"-",VLOOKUP($AY$2,Data,36,FALSE))</f>
        <v>#REF!</v>
      </c>
      <c r="AK29" s="218"/>
      <c r="AL29" s="218"/>
      <c r="AM29" s="218"/>
      <c r="AN29" s="218"/>
      <c r="AO29" s="218"/>
      <c r="AP29" s="218"/>
      <c r="AQ29" s="218"/>
      <c r="AR29" s="218"/>
      <c r="AS29" s="214" t="s">
        <v>30</v>
      </c>
      <c r="AT29" s="214"/>
      <c r="AU29" s="214"/>
      <c r="AV29" s="215"/>
    </row>
    <row r="30" spans="2:48" ht="24.75" customHeight="1">
      <c r="B30" s="199" t="s">
        <v>18</v>
      </c>
      <c r="C30" s="200"/>
      <c r="D30" s="200"/>
      <c r="E30" s="200"/>
      <c r="F30" s="200"/>
      <c r="G30" s="200"/>
      <c r="H30" s="200"/>
      <c r="I30" s="200"/>
      <c r="J30" s="200"/>
      <c r="K30" s="200"/>
      <c r="L30" s="200"/>
      <c r="M30" s="200"/>
      <c r="N30" s="201"/>
      <c r="O30" s="168" t="s">
        <v>12</v>
      </c>
      <c r="P30" s="169"/>
      <c r="Q30" s="169"/>
      <c r="R30" s="169"/>
      <c r="S30" s="249" t="e">
        <f>IF(VLOOKUP($AY$2,Data,40,FALSE)=0,"-",VLOOKUP($AY$2,Data,40,FALSE))</f>
        <v>#REF!</v>
      </c>
      <c r="T30" s="249"/>
      <c r="U30" s="249"/>
      <c r="V30" s="249"/>
      <c r="W30" s="249"/>
      <c r="X30" s="249"/>
      <c r="Y30" s="249"/>
      <c r="Z30" s="249"/>
      <c r="AA30" s="249"/>
      <c r="AB30" s="166" t="s">
        <v>29</v>
      </c>
      <c r="AC30" s="166"/>
      <c r="AD30" s="166"/>
      <c r="AE30" s="167"/>
      <c r="AF30" s="168" t="s">
        <v>13</v>
      </c>
      <c r="AG30" s="169"/>
      <c r="AH30" s="169"/>
      <c r="AI30" s="169"/>
      <c r="AJ30" s="249" t="e">
        <f>IF(VLOOKUP($AY$2,Data,37,FALSE)=0,"-",VLOOKUP($AY$2,Data,37,FALSE))</f>
        <v>#REF!</v>
      </c>
      <c r="AK30" s="249"/>
      <c r="AL30" s="249"/>
      <c r="AM30" s="249"/>
      <c r="AN30" s="249"/>
      <c r="AO30" s="249"/>
      <c r="AP30" s="249"/>
      <c r="AQ30" s="249"/>
      <c r="AR30" s="249"/>
      <c r="AS30" s="166" t="s">
        <v>30</v>
      </c>
      <c r="AT30" s="166"/>
      <c r="AU30" s="166"/>
      <c r="AV30" s="167"/>
    </row>
    <row r="31" spans="2:48" ht="33.75" customHeight="1">
      <c r="B31" s="199" t="s">
        <v>16</v>
      </c>
      <c r="C31" s="200"/>
      <c r="D31" s="200"/>
      <c r="E31" s="200"/>
      <c r="F31" s="200"/>
      <c r="G31" s="200"/>
      <c r="H31" s="200"/>
      <c r="I31" s="200"/>
      <c r="J31" s="200"/>
      <c r="K31" s="200"/>
      <c r="L31" s="200"/>
      <c r="M31" s="200"/>
      <c r="N31" s="201"/>
      <c r="O31" s="310" t="e">
        <f>IF(VLOOKUP($AY$2,Data,41,FALSE)=0,"-",VLOOKUP($AY$2,Data,41,FALSE))</f>
        <v>#REF!</v>
      </c>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c r="AP31" s="311"/>
      <c r="AQ31" s="311"/>
      <c r="AR31" s="311"/>
      <c r="AS31" s="311"/>
      <c r="AT31" s="311"/>
      <c r="AU31" s="311"/>
      <c r="AV31" s="312"/>
    </row>
    <row r="32" spans="2:48" ht="21.75" customHeight="1">
      <c r="B32" s="210" t="s">
        <v>8</v>
      </c>
      <c r="C32" s="211"/>
      <c r="D32" s="211"/>
      <c r="E32" s="211"/>
      <c r="F32" s="211"/>
      <c r="G32" s="211"/>
      <c r="H32" s="211"/>
      <c r="I32" s="211"/>
      <c r="J32" s="211"/>
      <c r="K32" s="211"/>
      <c r="L32" s="211"/>
      <c r="M32" s="211"/>
      <c r="N32" s="212"/>
      <c r="O32" s="310" t="e">
        <f>IF(VLOOKUP($AY$2,Data,42,FALSE)=0,"-",VLOOKUP($AY$2,Data,42,FALSE))</f>
        <v>#REF!</v>
      </c>
      <c r="P32" s="311"/>
      <c r="Q32" s="311"/>
      <c r="R32" s="311"/>
      <c r="S32" s="311"/>
      <c r="T32" s="311"/>
      <c r="U32" s="311"/>
      <c r="V32" s="311"/>
      <c r="W32" s="311"/>
      <c r="X32" s="311"/>
      <c r="Y32" s="311"/>
      <c r="Z32" s="311"/>
      <c r="AA32" s="311"/>
      <c r="AB32" s="311"/>
      <c r="AC32" s="311"/>
      <c r="AD32" s="311"/>
      <c r="AE32" s="311"/>
      <c r="AF32" s="311"/>
      <c r="AG32" s="311"/>
      <c r="AH32" s="311"/>
      <c r="AI32" s="311"/>
      <c r="AJ32" s="311"/>
      <c r="AK32" s="311"/>
      <c r="AL32" s="311"/>
      <c r="AM32" s="311"/>
      <c r="AN32" s="311"/>
      <c r="AO32" s="311"/>
      <c r="AP32" s="311"/>
      <c r="AQ32" s="311"/>
      <c r="AR32" s="311"/>
      <c r="AS32" s="311"/>
      <c r="AT32" s="311"/>
      <c r="AU32" s="311"/>
      <c r="AV32" s="312"/>
    </row>
    <row r="33" spans="2:48" ht="18.600000000000001" customHeight="1">
      <c r="B33" s="176" t="s">
        <v>2</v>
      </c>
      <c r="C33" s="202"/>
      <c r="D33" s="202"/>
      <c r="E33" s="202"/>
      <c r="F33" s="202"/>
      <c r="G33" s="202"/>
      <c r="H33" s="202"/>
      <c r="I33" s="202"/>
      <c r="J33" s="202"/>
      <c r="K33" s="202"/>
      <c r="L33" s="202"/>
      <c r="M33" s="202"/>
      <c r="N33" s="203"/>
      <c r="O33" s="182" t="s">
        <v>27</v>
      </c>
      <c r="P33" s="183"/>
      <c r="Q33" s="183"/>
      <c r="R33" s="183"/>
      <c r="S33" s="183"/>
      <c r="T33" s="183"/>
      <c r="U33" s="183"/>
      <c r="V33" s="184"/>
      <c r="W33" s="319" t="e">
        <f>VLOOKUP($AY$2,Data,43,FALSE)</f>
        <v>#REF!</v>
      </c>
      <c r="X33" s="320"/>
      <c r="Y33" s="320"/>
      <c r="Z33" s="320"/>
      <c r="AA33" s="320"/>
      <c r="AB33" s="320"/>
      <c r="AC33" s="320"/>
      <c r="AD33" s="320"/>
      <c r="AE33" s="321"/>
      <c r="AF33" s="185" t="s">
        <v>28</v>
      </c>
      <c r="AG33" s="183"/>
      <c r="AH33" s="183"/>
      <c r="AI33" s="183"/>
      <c r="AJ33" s="183"/>
      <c r="AK33" s="183"/>
      <c r="AL33" s="183"/>
      <c r="AM33" s="184"/>
      <c r="AN33" s="319" t="e">
        <f>VLOOKUP($AY$2,Data,44,FALSE)</f>
        <v>#REF!</v>
      </c>
      <c r="AO33" s="320"/>
      <c r="AP33" s="320"/>
      <c r="AQ33" s="320"/>
      <c r="AR33" s="320"/>
      <c r="AS33" s="320"/>
      <c r="AT33" s="320"/>
      <c r="AU33" s="320"/>
      <c r="AV33" s="322"/>
    </row>
    <row r="34" spans="2:48" ht="18.600000000000001" customHeight="1">
      <c r="B34" s="204"/>
      <c r="C34" s="205"/>
      <c r="D34" s="205"/>
      <c r="E34" s="205"/>
      <c r="F34" s="205"/>
      <c r="G34" s="205"/>
      <c r="H34" s="205"/>
      <c r="I34" s="205"/>
      <c r="J34" s="205"/>
      <c r="K34" s="205"/>
      <c r="L34" s="205"/>
      <c r="M34" s="205"/>
      <c r="N34" s="206"/>
      <c r="O34" s="186" t="s">
        <v>0</v>
      </c>
      <c r="P34" s="187"/>
      <c r="Q34" s="187"/>
      <c r="R34" s="187"/>
      <c r="S34" s="187"/>
      <c r="T34" s="187"/>
      <c r="U34" s="187"/>
      <c r="V34" s="188"/>
      <c r="W34" s="313" t="e">
        <f>VLOOKUP($AY$2,Data,45,FALSE)</f>
        <v>#REF!</v>
      </c>
      <c r="X34" s="314"/>
      <c r="Y34" s="314"/>
      <c r="Z34" s="314"/>
      <c r="AA34" s="314"/>
      <c r="AB34" s="314"/>
      <c r="AC34" s="314"/>
      <c r="AD34" s="314"/>
      <c r="AE34" s="314"/>
      <c r="AF34" s="314"/>
      <c r="AG34" s="314"/>
      <c r="AH34" s="314"/>
      <c r="AI34" s="314"/>
      <c r="AJ34" s="314"/>
      <c r="AK34" s="314"/>
      <c r="AL34" s="314"/>
      <c r="AM34" s="314"/>
      <c r="AN34" s="314"/>
      <c r="AO34" s="314"/>
      <c r="AP34" s="314"/>
      <c r="AQ34" s="314"/>
      <c r="AR34" s="314"/>
      <c r="AS34" s="314"/>
      <c r="AT34" s="314"/>
      <c r="AU34" s="314"/>
      <c r="AV34" s="315"/>
    </row>
    <row r="35" spans="2:48" ht="18.600000000000001" customHeight="1">
      <c r="B35" s="176" t="s">
        <v>3</v>
      </c>
      <c r="C35" s="177"/>
      <c r="D35" s="177"/>
      <c r="E35" s="177"/>
      <c r="F35" s="177"/>
      <c r="G35" s="177"/>
      <c r="H35" s="177"/>
      <c r="I35" s="177"/>
      <c r="J35" s="177"/>
      <c r="K35" s="177"/>
      <c r="L35" s="177"/>
      <c r="M35" s="177"/>
      <c r="N35" s="178"/>
      <c r="O35" s="182" t="s">
        <v>27</v>
      </c>
      <c r="P35" s="183"/>
      <c r="Q35" s="183"/>
      <c r="R35" s="183"/>
      <c r="S35" s="183"/>
      <c r="T35" s="183"/>
      <c r="U35" s="183"/>
      <c r="V35" s="184"/>
      <c r="W35" s="319" t="e">
        <f>VLOOKUP($AY$2,Data,46,FALSE)</f>
        <v>#REF!</v>
      </c>
      <c r="X35" s="320"/>
      <c r="Y35" s="320"/>
      <c r="Z35" s="320"/>
      <c r="AA35" s="320"/>
      <c r="AB35" s="320"/>
      <c r="AC35" s="320"/>
      <c r="AD35" s="320"/>
      <c r="AE35" s="321"/>
      <c r="AF35" s="185" t="s">
        <v>28</v>
      </c>
      <c r="AG35" s="183"/>
      <c r="AH35" s="183"/>
      <c r="AI35" s="183"/>
      <c r="AJ35" s="183"/>
      <c r="AK35" s="183"/>
      <c r="AL35" s="183"/>
      <c r="AM35" s="184"/>
      <c r="AN35" s="319" t="e">
        <f>VLOOKUP($AY$2,Data,47,FALSE)</f>
        <v>#REF!</v>
      </c>
      <c r="AO35" s="320"/>
      <c r="AP35" s="320"/>
      <c r="AQ35" s="320"/>
      <c r="AR35" s="320"/>
      <c r="AS35" s="320"/>
      <c r="AT35" s="320"/>
      <c r="AU35" s="320"/>
      <c r="AV35" s="322"/>
    </row>
    <row r="36" spans="2:48" ht="18.600000000000001" customHeight="1">
      <c r="B36" s="179"/>
      <c r="C36" s="180"/>
      <c r="D36" s="180"/>
      <c r="E36" s="180"/>
      <c r="F36" s="180"/>
      <c r="G36" s="180"/>
      <c r="H36" s="180"/>
      <c r="I36" s="180"/>
      <c r="J36" s="180"/>
      <c r="K36" s="180"/>
      <c r="L36" s="180"/>
      <c r="M36" s="180"/>
      <c r="N36" s="181"/>
      <c r="O36" s="186" t="s">
        <v>0</v>
      </c>
      <c r="P36" s="187"/>
      <c r="Q36" s="187"/>
      <c r="R36" s="187"/>
      <c r="S36" s="187"/>
      <c r="T36" s="187"/>
      <c r="U36" s="187"/>
      <c r="V36" s="188"/>
      <c r="W36" s="313" t="e">
        <f>VLOOKUP($AY$2,Data,48,FALSE)</f>
        <v>#REF!</v>
      </c>
      <c r="X36" s="314"/>
      <c r="Y36" s="314"/>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5"/>
    </row>
    <row r="37" spans="2:48" ht="18.600000000000001" customHeight="1">
      <c r="B37" s="192" t="s">
        <v>1</v>
      </c>
      <c r="C37" s="177"/>
      <c r="D37" s="177"/>
      <c r="E37" s="177"/>
      <c r="F37" s="177"/>
      <c r="G37" s="177"/>
      <c r="H37" s="177"/>
      <c r="I37" s="177"/>
      <c r="J37" s="177"/>
      <c r="K37" s="177"/>
      <c r="L37" s="177"/>
      <c r="M37" s="177"/>
      <c r="N37" s="178"/>
      <c r="O37" s="316" t="e">
        <f>VLOOKUP($AY$2,Data,49,FALSE)</f>
        <v>#REF!</v>
      </c>
      <c r="P37" s="317"/>
      <c r="Q37" s="317"/>
      <c r="R37" s="317"/>
      <c r="S37" s="317"/>
      <c r="T37" s="317"/>
      <c r="U37" s="317"/>
      <c r="V37" s="317"/>
      <c r="W37" s="317"/>
      <c r="X37" s="317"/>
      <c r="Y37" s="317"/>
      <c r="Z37" s="317"/>
      <c r="AA37" s="317"/>
      <c r="AB37" s="317"/>
      <c r="AC37" s="317"/>
      <c r="AD37" s="317"/>
      <c r="AE37" s="317"/>
      <c r="AF37" s="317"/>
      <c r="AG37" s="317"/>
      <c r="AH37" s="317"/>
      <c r="AI37" s="317"/>
      <c r="AJ37" s="317"/>
      <c r="AK37" s="317"/>
      <c r="AL37" s="317"/>
      <c r="AM37" s="317"/>
      <c r="AN37" s="317"/>
      <c r="AO37" s="317"/>
      <c r="AP37" s="317"/>
      <c r="AQ37" s="317"/>
      <c r="AR37" s="317"/>
      <c r="AS37" s="317"/>
      <c r="AT37" s="317"/>
      <c r="AU37" s="317"/>
      <c r="AV37" s="318"/>
    </row>
    <row r="38" spans="2:48" ht="18.600000000000001" customHeight="1">
      <c r="B38" s="193"/>
      <c r="C38" s="194"/>
      <c r="D38" s="194"/>
      <c r="E38" s="194"/>
      <c r="F38" s="194"/>
      <c r="G38" s="194"/>
      <c r="H38" s="194"/>
      <c r="I38" s="194"/>
      <c r="J38" s="194"/>
      <c r="K38" s="194"/>
      <c r="L38" s="194"/>
      <c r="M38" s="194"/>
      <c r="N38" s="195"/>
      <c r="O38" s="160"/>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2"/>
    </row>
    <row r="39" spans="2:48" ht="18.600000000000001" customHeight="1">
      <c r="B39" s="193"/>
      <c r="C39" s="194"/>
      <c r="D39" s="194"/>
      <c r="E39" s="194"/>
      <c r="F39" s="194"/>
      <c r="G39" s="194"/>
      <c r="H39" s="194"/>
      <c r="I39" s="194"/>
      <c r="J39" s="194"/>
      <c r="K39" s="194"/>
      <c r="L39" s="194"/>
      <c r="M39" s="194"/>
      <c r="N39" s="195"/>
      <c r="O39" s="163"/>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5"/>
    </row>
    <row r="40" spans="2:48" ht="18.600000000000001" customHeight="1">
      <c r="B40" s="193"/>
      <c r="C40" s="194"/>
      <c r="D40" s="194"/>
      <c r="E40" s="194"/>
      <c r="F40" s="194"/>
      <c r="G40" s="194"/>
      <c r="H40" s="194"/>
      <c r="I40" s="194"/>
      <c r="J40" s="194"/>
      <c r="K40" s="194"/>
      <c r="L40" s="194"/>
      <c r="M40" s="194"/>
      <c r="N40" s="195"/>
      <c r="O40" s="163"/>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5"/>
    </row>
    <row r="41" spans="2:48" ht="18.600000000000001" customHeight="1">
      <c r="B41" s="193"/>
      <c r="C41" s="194"/>
      <c r="D41" s="194"/>
      <c r="E41" s="194"/>
      <c r="F41" s="194"/>
      <c r="G41" s="194"/>
      <c r="H41" s="194"/>
      <c r="I41" s="194"/>
      <c r="J41" s="194"/>
      <c r="K41" s="194"/>
      <c r="L41" s="194"/>
      <c r="M41" s="194"/>
      <c r="N41" s="195"/>
      <c r="O41" s="171"/>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3"/>
    </row>
    <row r="42" spans="2:48" ht="18.600000000000001" customHeight="1">
      <c r="B42" s="174" t="s">
        <v>20</v>
      </c>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row>
    <row r="43" spans="2:48" ht="18.600000000000001" customHeight="1">
      <c r="B43" s="175" t="s">
        <v>35</v>
      </c>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row>
  </sheetData>
  <mergeCells count="154">
    <mergeCell ref="O22:R22"/>
    <mergeCell ref="S22:AA22"/>
    <mergeCell ref="AB21:AE21"/>
    <mergeCell ref="AJ23:AR23"/>
    <mergeCell ref="B2:AV2"/>
    <mergeCell ref="AS18:AV18"/>
    <mergeCell ref="AS19:AV19"/>
    <mergeCell ref="AS20:AV20"/>
    <mergeCell ref="O21:R21"/>
    <mergeCell ref="O9:AV10"/>
    <mergeCell ref="AS17:AV17"/>
    <mergeCell ref="O15:R15"/>
    <mergeCell ref="B11:N12"/>
    <mergeCell ref="O11:AV12"/>
    <mergeCell ref="B4:N5"/>
    <mergeCell ref="AS16:AV16"/>
    <mergeCell ref="O4:AV5"/>
    <mergeCell ref="H20:N20"/>
    <mergeCell ref="H21:N21"/>
    <mergeCell ref="S16:AA16"/>
    <mergeCell ref="S18:AA18"/>
    <mergeCell ref="S19:AA19"/>
    <mergeCell ref="H17:N17"/>
    <mergeCell ref="B7:N8"/>
    <mergeCell ref="O7:AV8"/>
    <mergeCell ref="AS21:AV21"/>
    <mergeCell ref="AJ21:AR21"/>
    <mergeCell ref="AF21:AI21"/>
    <mergeCell ref="O13:AV14"/>
    <mergeCell ref="AB15:AE15"/>
    <mergeCell ref="H15:N15"/>
    <mergeCell ref="AS15:AV15"/>
    <mergeCell ref="AS24:AV24"/>
    <mergeCell ref="AF24:AI24"/>
    <mergeCell ref="AF25:AI25"/>
    <mergeCell ref="AF26:AI26"/>
    <mergeCell ref="AJ22:AR22"/>
    <mergeCell ref="AS23:AV23"/>
    <mergeCell ref="AF22:AI22"/>
    <mergeCell ref="AF23:AI23"/>
    <mergeCell ref="AS22:AV22"/>
    <mergeCell ref="AJ24:AR24"/>
    <mergeCell ref="AJ25:AR25"/>
    <mergeCell ref="AS26:AV26"/>
    <mergeCell ref="AS25:AV25"/>
    <mergeCell ref="AB25:AE25"/>
    <mergeCell ref="S27:AA27"/>
    <mergeCell ref="AB24:AE24"/>
    <mergeCell ref="S29:AA29"/>
    <mergeCell ref="AB26:AE26"/>
    <mergeCell ref="S30:AA30"/>
    <mergeCell ref="AJ26:AR26"/>
    <mergeCell ref="AF29:AI29"/>
    <mergeCell ref="S15:AA15"/>
    <mergeCell ref="AJ15:AR15"/>
    <mergeCell ref="AB23:AE23"/>
    <mergeCell ref="AB22:AE22"/>
    <mergeCell ref="AF18:AI18"/>
    <mergeCell ref="AJ18:AR18"/>
    <mergeCell ref="AF19:AI19"/>
    <mergeCell ref="AJ20:AR20"/>
    <mergeCell ref="AJ19:AR19"/>
    <mergeCell ref="AF20:AI20"/>
    <mergeCell ref="AF15:AI15"/>
    <mergeCell ref="AF16:AI16"/>
    <mergeCell ref="AF17:AI17"/>
    <mergeCell ref="S20:AA20"/>
    <mergeCell ref="S21:AA21"/>
    <mergeCell ref="AJ16:AR16"/>
    <mergeCell ref="B43:AV43"/>
    <mergeCell ref="W34:AV34"/>
    <mergeCell ref="B33:N34"/>
    <mergeCell ref="B42:AV42"/>
    <mergeCell ref="B35:N36"/>
    <mergeCell ref="W36:AV36"/>
    <mergeCell ref="O37:AV37"/>
    <mergeCell ref="O38:AV38"/>
    <mergeCell ref="O34:V34"/>
    <mergeCell ref="O35:V35"/>
    <mergeCell ref="AF33:AM33"/>
    <mergeCell ref="AF35:AM35"/>
    <mergeCell ref="O39:AV39"/>
    <mergeCell ref="O36:V36"/>
    <mergeCell ref="O33:V33"/>
    <mergeCell ref="W33:AE33"/>
    <mergeCell ref="AN33:AV33"/>
    <mergeCell ref="W35:AE35"/>
    <mergeCell ref="AN35:AV35"/>
    <mergeCell ref="O41:AV41"/>
    <mergeCell ref="B37:N41"/>
    <mergeCell ref="O40:AV40"/>
    <mergeCell ref="B32:N32"/>
    <mergeCell ref="O32:AV32"/>
    <mergeCell ref="AB30:AE30"/>
    <mergeCell ref="AJ29:AR29"/>
    <mergeCell ref="AF30:AI30"/>
    <mergeCell ref="AJ30:AR30"/>
    <mergeCell ref="B31:N31"/>
    <mergeCell ref="B29:N29"/>
    <mergeCell ref="AS29:AV29"/>
    <mergeCell ref="AB29:AE29"/>
    <mergeCell ref="B30:N30"/>
    <mergeCell ref="AS30:AV30"/>
    <mergeCell ref="O31:AV31"/>
    <mergeCell ref="O29:R29"/>
    <mergeCell ref="O30:R30"/>
    <mergeCell ref="AS27:AV27"/>
    <mergeCell ref="AB28:AE28"/>
    <mergeCell ref="S28:AA28"/>
    <mergeCell ref="AJ28:AR28"/>
    <mergeCell ref="AF28:AI28"/>
    <mergeCell ref="AF27:AI27"/>
    <mergeCell ref="B6:N6"/>
    <mergeCell ref="H19:N19"/>
    <mergeCell ref="H18:N18"/>
    <mergeCell ref="B9:N10"/>
    <mergeCell ref="B13:N14"/>
    <mergeCell ref="H16:N16"/>
    <mergeCell ref="B15:G20"/>
    <mergeCell ref="O19:R19"/>
    <mergeCell ref="AB17:AE17"/>
    <mergeCell ref="O16:R16"/>
    <mergeCell ref="O17:R17"/>
    <mergeCell ref="AB18:AE18"/>
    <mergeCell ref="T17:Z17"/>
    <mergeCell ref="AB19:AE19"/>
    <mergeCell ref="O20:R20"/>
    <mergeCell ref="AB20:AE20"/>
    <mergeCell ref="O6:AV6"/>
    <mergeCell ref="AK17:AQ17"/>
    <mergeCell ref="AS28:AV28"/>
    <mergeCell ref="O18:R18"/>
    <mergeCell ref="AB16:AE16"/>
    <mergeCell ref="B21:G23"/>
    <mergeCell ref="O23:R23"/>
    <mergeCell ref="S23:AA23"/>
    <mergeCell ref="O26:R26"/>
    <mergeCell ref="S26:AA26"/>
    <mergeCell ref="H23:N23"/>
    <mergeCell ref="H26:N26"/>
    <mergeCell ref="S24:AA24"/>
    <mergeCell ref="H22:N22"/>
    <mergeCell ref="H24:N24"/>
    <mergeCell ref="H25:N25"/>
    <mergeCell ref="B27:N27"/>
    <mergeCell ref="B24:G26"/>
    <mergeCell ref="B28:N28"/>
    <mergeCell ref="O24:R24"/>
    <mergeCell ref="O25:R25"/>
    <mergeCell ref="O27:R27"/>
    <mergeCell ref="AJ27:AR27"/>
    <mergeCell ref="O28:R28"/>
    <mergeCell ref="AB27:AE27"/>
    <mergeCell ref="S25:AA25"/>
  </mergeCells>
  <phoneticPr fontId="2"/>
  <printOptions horizontalCentered="1"/>
  <pageMargins left="0.39370078740157483" right="0.39370078740157483" top="0.41" bottom="0.26" header="0.35" footer="0.24"/>
  <pageSetup paperSize="9" scale="98"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Y43"/>
  <sheetViews>
    <sheetView view="pageBreakPreview" zoomScale="75" zoomScaleNormal="100" workbookViewId="0">
      <selection activeCell="B7" sqref="B7:N8"/>
    </sheetView>
  </sheetViews>
  <sheetFormatPr defaultRowHeight="18.600000000000001" customHeight="1"/>
  <cols>
    <col min="1" max="1" width="2.125" style="1" customWidth="1"/>
    <col min="2" max="14" width="2.375" style="1" customWidth="1"/>
    <col min="15" max="47" width="2" style="1" customWidth="1"/>
    <col min="48" max="48" width="1.875" style="1" customWidth="1"/>
    <col min="49" max="49" width="2.125" style="1" customWidth="1"/>
    <col min="50" max="50" width="13.25" style="1" customWidth="1"/>
    <col min="51" max="51" width="2.75" style="1" customWidth="1"/>
    <col min="52" max="61" width="2.125" style="1" customWidth="1"/>
    <col min="62" max="16384" width="9" style="1"/>
  </cols>
  <sheetData>
    <row r="1" spans="2:51" ht="36.75" customHeight="1"/>
    <row r="2" spans="2:51" ht="18.600000000000001" customHeight="1">
      <c r="B2" s="289" t="s">
        <v>25</v>
      </c>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X2" s="11" t="s">
        <v>43</v>
      </c>
      <c r="AY2" s="12">
        <v>4</v>
      </c>
    </row>
    <row r="3" spans="2:51" ht="9.75" customHeight="1">
      <c r="AS3" s="3"/>
      <c r="AT3" s="3"/>
      <c r="AU3" s="3"/>
      <c r="AV3" s="2"/>
    </row>
    <row r="4" spans="2:51" ht="15.75" customHeight="1">
      <c r="B4" s="291" t="s">
        <v>110</v>
      </c>
      <c r="C4" s="292"/>
      <c r="D4" s="292"/>
      <c r="E4" s="292"/>
      <c r="F4" s="292"/>
      <c r="G4" s="292"/>
      <c r="H4" s="292"/>
      <c r="I4" s="292"/>
      <c r="J4" s="292"/>
      <c r="K4" s="292"/>
      <c r="L4" s="292"/>
      <c r="M4" s="292"/>
      <c r="N4" s="293"/>
      <c r="O4" s="291" t="e">
        <f>VLOOKUP($AY$2,Data,3,FALSE)</f>
        <v>#REF!</v>
      </c>
      <c r="P4" s="292"/>
      <c r="Q4" s="29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3"/>
    </row>
    <row r="5" spans="2:51" ht="15.75" customHeight="1">
      <c r="B5" s="294"/>
      <c r="C5" s="295"/>
      <c r="D5" s="295"/>
      <c r="E5" s="295"/>
      <c r="F5" s="295"/>
      <c r="G5" s="295"/>
      <c r="H5" s="295"/>
      <c r="I5" s="295"/>
      <c r="J5" s="295"/>
      <c r="K5" s="295"/>
      <c r="L5" s="295"/>
      <c r="M5" s="295"/>
      <c r="N5" s="296"/>
      <c r="O5" s="294"/>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6"/>
    </row>
    <row r="6" spans="2:51" ht="23.25" customHeight="1">
      <c r="B6" s="303" t="s">
        <v>23</v>
      </c>
      <c r="C6" s="304"/>
      <c r="D6" s="304"/>
      <c r="E6" s="304"/>
      <c r="F6" s="304"/>
      <c r="G6" s="304"/>
      <c r="H6" s="304"/>
      <c r="I6" s="304"/>
      <c r="J6" s="304"/>
      <c r="K6" s="304"/>
      <c r="L6" s="304"/>
      <c r="M6" s="304"/>
      <c r="N6" s="305"/>
      <c r="O6" s="307" t="e">
        <f>VLOOKUP($AY$2,Data,4,FALSE)</f>
        <v>#REF!</v>
      </c>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8"/>
      <c r="AS6" s="308"/>
      <c r="AT6" s="308"/>
      <c r="AU6" s="308"/>
      <c r="AV6" s="309"/>
    </row>
    <row r="7" spans="2:51" ht="18.600000000000001" customHeight="1">
      <c r="B7" s="176" t="s">
        <v>26</v>
      </c>
      <c r="C7" s="177"/>
      <c r="D7" s="177"/>
      <c r="E7" s="177"/>
      <c r="F7" s="177"/>
      <c r="G7" s="177"/>
      <c r="H7" s="177"/>
      <c r="I7" s="177"/>
      <c r="J7" s="177"/>
      <c r="K7" s="177"/>
      <c r="L7" s="177"/>
      <c r="M7" s="177"/>
      <c r="N7" s="178"/>
      <c r="O7" s="291" t="e">
        <f>VLOOKUP($AY$2,Data,5,FALSE)&amp;VLOOKUP($AY$2,Data,6,FALSE)</f>
        <v>#REF!</v>
      </c>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3"/>
    </row>
    <row r="8" spans="2:51" ht="18.600000000000001" customHeight="1">
      <c r="B8" s="179"/>
      <c r="C8" s="180"/>
      <c r="D8" s="180"/>
      <c r="E8" s="180"/>
      <c r="F8" s="180"/>
      <c r="G8" s="180"/>
      <c r="H8" s="180"/>
      <c r="I8" s="180"/>
      <c r="J8" s="180"/>
      <c r="K8" s="180"/>
      <c r="L8" s="180"/>
      <c r="M8" s="180"/>
      <c r="N8" s="181"/>
      <c r="O8" s="294"/>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6"/>
    </row>
    <row r="9" spans="2:51" ht="17.25" customHeight="1">
      <c r="B9" s="176" t="s">
        <v>24</v>
      </c>
      <c r="C9" s="177"/>
      <c r="D9" s="177"/>
      <c r="E9" s="177"/>
      <c r="F9" s="177"/>
      <c r="G9" s="177"/>
      <c r="H9" s="177"/>
      <c r="I9" s="177"/>
      <c r="J9" s="177"/>
      <c r="K9" s="177"/>
      <c r="L9" s="177"/>
      <c r="M9" s="177"/>
      <c r="N9" s="178"/>
      <c r="O9" s="291" t="e">
        <f>VLOOKUP($AY$2,Data,7,FALSE)</f>
        <v>#REF!</v>
      </c>
      <c r="P9" s="292"/>
      <c r="Q9" s="292"/>
      <c r="R9" s="292"/>
      <c r="S9" s="292"/>
      <c r="T9" s="292"/>
      <c r="U9" s="292"/>
      <c r="V9" s="292"/>
      <c r="W9" s="292"/>
      <c r="X9" s="292"/>
      <c r="Y9" s="292"/>
      <c r="Z9" s="292"/>
      <c r="AA9" s="292"/>
      <c r="AB9" s="292"/>
      <c r="AC9" s="292"/>
      <c r="AD9" s="292"/>
      <c r="AE9" s="292"/>
      <c r="AF9" s="292"/>
      <c r="AG9" s="292"/>
      <c r="AH9" s="292"/>
      <c r="AI9" s="292"/>
      <c r="AJ9" s="292"/>
      <c r="AK9" s="292"/>
      <c r="AL9" s="292"/>
      <c r="AM9" s="292"/>
      <c r="AN9" s="292"/>
      <c r="AO9" s="292"/>
      <c r="AP9" s="292"/>
      <c r="AQ9" s="292"/>
      <c r="AR9" s="292"/>
      <c r="AS9" s="292"/>
      <c r="AT9" s="292"/>
      <c r="AU9" s="292"/>
      <c r="AV9" s="293"/>
    </row>
    <row r="10" spans="2:51" ht="17.25" customHeight="1">
      <c r="B10" s="179"/>
      <c r="C10" s="180"/>
      <c r="D10" s="180"/>
      <c r="E10" s="180"/>
      <c r="F10" s="180"/>
      <c r="G10" s="180"/>
      <c r="H10" s="180"/>
      <c r="I10" s="180"/>
      <c r="J10" s="180"/>
      <c r="K10" s="180"/>
      <c r="L10" s="180"/>
      <c r="M10" s="180"/>
      <c r="N10" s="181"/>
      <c r="O10" s="294"/>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6"/>
    </row>
    <row r="11" spans="2:51" ht="15.75" customHeight="1">
      <c r="B11" s="192" t="s">
        <v>111</v>
      </c>
      <c r="C11" s="177"/>
      <c r="D11" s="177"/>
      <c r="E11" s="177"/>
      <c r="F11" s="177"/>
      <c r="G11" s="177"/>
      <c r="H11" s="177"/>
      <c r="I11" s="177"/>
      <c r="J11" s="177"/>
      <c r="K11" s="177"/>
      <c r="L11" s="177"/>
      <c r="M11" s="177"/>
      <c r="N11" s="178"/>
      <c r="O11" s="323" t="e">
        <f>VLOOKUP($AY$2,Data,8,FALSE)</f>
        <v>#REF!</v>
      </c>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5"/>
    </row>
    <row r="12" spans="2:51" ht="15.75" customHeight="1">
      <c r="B12" s="179"/>
      <c r="C12" s="180"/>
      <c r="D12" s="180"/>
      <c r="E12" s="180"/>
      <c r="F12" s="180"/>
      <c r="G12" s="180"/>
      <c r="H12" s="180"/>
      <c r="I12" s="180"/>
      <c r="J12" s="180"/>
      <c r="K12" s="180"/>
      <c r="L12" s="180"/>
      <c r="M12" s="180"/>
      <c r="N12" s="181"/>
      <c r="O12" s="326"/>
      <c r="P12" s="327"/>
      <c r="Q12" s="327"/>
      <c r="R12" s="327"/>
      <c r="S12" s="327"/>
      <c r="T12" s="327"/>
      <c r="U12" s="327"/>
      <c r="V12" s="327"/>
      <c r="W12" s="327"/>
      <c r="X12" s="327"/>
      <c r="Y12" s="327"/>
      <c r="Z12" s="327"/>
      <c r="AA12" s="327"/>
      <c r="AB12" s="327"/>
      <c r="AC12" s="327"/>
      <c r="AD12" s="327"/>
      <c r="AE12" s="327"/>
      <c r="AF12" s="327"/>
      <c r="AG12" s="327"/>
      <c r="AH12" s="327"/>
      <c r="AI12" s="327"/>
      <c r="AJ12" s="327"/>
      <c r="AK12" s="327"/>
      <c r="AL12" s="327"/>
      <c r="AM12" s="327"/>
      <c r="AN12" s="327"/>
      <c r="AO12" s="327"/>
      <c r="AP12" s="327"/>
      <c r="AQ12" s="327"/>
      <c r="AR12" s="327"/>
      <c r="AS12" s="327"/>
      <c r="AT12" s="327"/>
      <c r="AU12" s="327"/>
      <c r="AV12" s="328"/>
    </row>
    <row r="13" spans="2:51" ht="18.600000000000001" customHeight="1">
      <c r="B13" s="266" t="s">
        <v>114</v>
      </c>
      <c r="C13" s="267"/>
      <c r="D13" s="267"/>
      <c r="E13" s="267"/>
      <c r="F13" s="267"/>
      <c r="G13" s="267"/>
      <c r="H13" s="267"/>
      <c r="I13" s="267"/>
      <c r="J13" s="267"/>
      <c r="K13" s="267"/>
      <c r="L13" s="267"/>
      <c r="M13" s="267"/>
      <c r="N13" s="268"/>
      <c r="O13" s="272" t="e">
        <f>VLOOKUP($AY$2,Data,2,FALSE)</f>
        <v>#REF!</v>
      </c>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4"/>
    </row>
    <row r="14" spans="2:51" ht="18.600000000000001" customHeight="1">
      <c r="B14" s="269"/>
      <c r="C14" s="270"/>
      <c r="D14" s="270"/>
      <c r="E14" s="270"/>
      <c r="F14" s="270"/>
      <c r="G14" s="270"/>
      <c r="H14" s="270"/>
      <c r="I14" s="270"/>
      <c r="J14" s="270"/>
      <c r="K14" s="270"/>
      <c r="L14" s="270"/>
      <c r="M14" s="270"/>
      <c r="N14" s="271"/>
      <c r="O14" s="275"/>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7"/>
    </row>
    <row r="15" spans="2:51" ht="24.75" customHeight="1">
      <c r="B15" s="176" t="s">
        <v>9</v>
      </c>
      <c r="C15" s="177"/>
      <c r="D15" s="177"/>
      <c r="E15" s="177"/>
      <c r="F15" s="177"/>
      <c r="G15" s="260"/>
      <c r="H15" s="237" t="s">
        <v>4</v>
      </c>
      <c r="I15" s="238"/>
      <c r="J15" s="238"/>
      <c r="K15" s="238"/>
      <c r="L15" s="238"/>
      <c r="M15" s="238"/>
      <c r="N15" s="239"/>
      <c r="O15" s="168" t="s">
        <v>12</v>
      </c>
      <c r="P15" s="169"/>
      <c r="Q15" s="169"/>
      <c r="R15" s="169"/>
      <c r="S15" s="281" t="e">
        <f>IF(VLOOKUP($AY$2,Data,10,FALSE)=0,"-",VLOOKUP($AY$2,Data,10,FALSE))</f>
        <v>#REF!</v>
      </c>
      <c r="T15" s="281"/>
      <c r="U15" s="281"/>
      <c r="V15" s="281"/>
      <c r="W15" s="281"/>
      <c r="X15" s="281"/>
      <c r="Y15" s="281"/>
      <c r="Z15" s="281"/>
      <c r="AA15" s="281"/>
      <c r="AB15" s="281"/>
      <c r="AC15" s="281"/>
      <c r="AD15" s="281"/>
      <c r="AE15" s="282"/>
      <c r="AF15" s="168" t="s">
        <v>13</v>
      </c>
      <c r="AG15" s="169"/>
      <c r="AH15" s="169"/>
      <c r="AI15" s="169"/>
      <c r="AJ15" s="281" t="e">
        <f>IF(VLOOKUP($AY$2,Data,9,FALSE)=0,"-",VLOOKUP($AY$2,Data,9,FALSE))</f>
        <v>#REF!</v>
      </c>
      <c r="AK15" s="281"/>
      <c r="AL15" s="281"/>
      <c r="AM15" s="281"/>
      <c r="AN15" s="281"/>
      <c r="AO15" s="281"/>
      <c r="AP15" s="281"/>
      <c r="AQ15" s="281"/>
      <c r="AR15" s="281"/>
      <c r="AS15" s="281"/>
      <c r="AT15" s="281"/>
      <c r="AU15" s="281"/>
      <c r="AV15" s="282"/>
    </row>
    <row r="16" spans="2:51" ht="24.75" customHeight="1">
      <c r="B16" s="193"/>
      <c r="C16" s="194"/>
      <c r="D16" s="194"/>
      <c r="E16" s="194"/>
      <c r="F16" s="194"/>
      <c r="G16" s="261"/>
      <c r="H16" s="229" t="s">
        <v>5</v>
      </c>
      <c r="I16" s="230"/>
      <c r="J16" s="230"/>
      <c r="K16" s="230"/>
      <c r="L16" s="230"/>
      <c r="M16" s="230"/>
      <c r="N16" s="231"/>
      <c r="O16" s="232" t="s">
        <v>12</v>
      </c>
      <c r="P16" s="233"/>
      <c r="Q16" s="233"/>
      <c r="R16" s="233"/>
      <c r="S16" s="234" t="e">
        <f>IF(VLOOKUP($AY$2,Data,16,FALSE)=0,"-",VLOOKUP($AY$2,Data,16,FALSE))</f>
        <v>#REF!</v>
      </c>
      <c r="T16" s="234"/>
      <c r="U16" s="234"/>
      <c r="V16" s="234"/>
      <c r="W16" s="234"/>
      <c r="X16" s="234"/>
      <c r="Y16" s="234"/>
      <c r="Z16" s="234"/>
      <c r="AA16" s="234"/>
      <c r="AB16" s="235" t="s">
        <v>29</v>
      </c>
      <c r="AC16" s="235"/>
      <c r="AD16" s="235"/>
      <c r="AE16" s="236"/>
      <c r="AF16" s="232" t="s">
        <v>13</v>
      </c>
      <c r="AG16" s="233"/>
      <c r="AH16" s="233"/>
      <c r="AI16" s="233"/>
      <c r="AJ16" s="234" t="e">
        <f>IF(VLOOKUP($AY$2,Data,11,FALSE)=0,"-",VLOOKUP($AY$2,Data,11,FALSE))</f>
        <v>#REF!</v>
      </c>
      <c r="AK16" s="234"/>
      <c r="AL16" s="234"/>
      <c r="AM16" s="234"/>
      <c r="AN16" s="234"/>
      <c r="AO16" s="234"/>
      <c r="AP16" s="234"/>
      <c r="AQ16" s="234"/>
      <c r="AR16" s="234"/>
      <c r="AS16" s="235" t="s">
        <v>30</v>
      </c>
      <c r="AT16" s="235"/>
      <c r="AU16" s="235"/>
      <c r="AV16" s="236"/>
    </row>
    <row r="17" spans="2:48" ht="24.75" customHeight="1">
      <c r="B17" s="193"/>
      <c r="C17" s="194"/>
      <c r="D17" s="194"/>
      <c r="E17" s="194"/>
      <c r="F17" s="194"/>
      <c r="G17" s="261"/>
      <c r="H17" s="278" t="s">
        <v>19</v>
      </c>
      <c r="I17" s="279"/>
      <c r="J17" s="279"/>
      <c r="K17" s="279"/>
      <c r="L17" s="279"/>
      <c r="M17" s="279"/>
      <c r="N17" s="280"/>
      <c r="O17" s="244" t="s">
        <v>12</v>
      </c>
      <c r="P17" s="245"/>
      <c r="Q17" s="245"/>
      <c r="R17" s="245"/>
      <c r="S17" s="13" t="s">
        <v>44</v>
      </c>
      <c r="T17" s="306" t="e">
        <f>IF(VLOOKUP($AY$2,Data,17,FALSE)=0,"-",VLOOKUP($AY$2,Data,17,FALSE))</f>
        <v>#REF!</v>
      </c>
      <c r="U17" s="306"/>
      <c r="V17" s="306"/>
      <c r="W17" s="306"/>
      <c r="X17" s="306"/>
      <c r="Y17" s="306"/>
      <c r="Z17" s="306"/>
      <c r="AA17" s="13" t="s">
        <v>45</v>
      </c>
      <c r="AB17" s="235" t="s">
        <v>29</v>
      </c>
      <c r="AC17" s="235"/>
      <c r="AD17" s="235"/>
      <c r="AE17" s="236"/>
      <c r="AF17" s="244" t="s">
        <v>13</v>
      </c>
      <c r="AG17" s="245"/>
      <c r="AH17" s="245"/>
      <c r="AI17" s="245"/>
      <c r="AJ17" s="13" t="s">
        <v>46</v>
      </c>
      <c r="AK17" s="306" t="e">
        <f>IF(VLOOKUP($AY$2,Data,12,FALSE)=0,"-",VLOOKUP($AY$2,Data,12,FALSE))</f>
        <v>#REF!</v>
      </c>
      <c r="AL17" s="306"/>
      <c r="AM17" s="306"/>
      <c r="AN17" s="306"/>
      <c r="AO17" s="306"/>
      <c r="AP17" s="306"/>
      <c r="AQ17" s="306"/>
      <c r="AR17" s="13" t="s">
        <v>47</v>
      </c>
      <c r="AS17" s="235" t="s">
        <v>30</v>
      </c>
      <c r="AT17" s="235"/>
      <c r="AU17" s="235"/>
      <c r="AV17" s="236"/>
    </row>
    <row r="18" spans="2:48" ht="24.75" customHeight="1">
      <c r="B18" s="193"/>
      <c r="C18" s="194"/>
      <c r="D18" s="194"/>
      <c r="E18" s="194"/>
      <c r="F18" s="194"/>
      <c r="G18" s="261"/>
      <c r="H18" s="257" t="s">
        <v>6</v>
      </c>
      <c r="I18" s="258"/>
      <c r="J18" s="258"/>
      <c r="K18" s="258"/>
      <c r="L18" s="258"/>
      <c r="M18" s="258"/>
      <c r="N18" s="259"/>
      <c r="O18" s="244" t="s">
        <v>12</v>
      </c>
      <c r="P18" s="245"/>
      <c r="Q18" s="245"/>
      <c r="R18" s="245"/>
      <c r="S18" s="306" t="e">
        <f>IF(VLOOKUP($AY$2,Data,18,FALSE)=0,"-",VLOOKUP($AY$2,Data,18,FALSE))</f>
        <v>#REF!</v>
      </c>
      <c r="T18" s="306"/>
      <c r="U18" s="306"/>
      <c r="V18" s="306"/>
      <c r="W18" s="306"/>
      <c r="X18" s="306"/>
      <c r="Y18" s="306"/>
      <c r="Z18" s="306"/>
      <c r="AA18" s="306"/>
      <c r="AB18" s="253"/>
      <c r="AC18" s="253"/>
      <c r="AD18" s="253"/>
      <c r="AE18" s="254"/>
      <c r="AF18" s="244" t="s">
        <v>13</v>
      </c>
      <c r="AG18" s="245"/>
      <c r="AH18" s="245"/>
      <c r="AI18" s="245"/>
      <c r="AJ18" s="306" t="e">
        <f>IF(VLOOKUP($AY$2,Data,13,FALSE)=0,"-",VLOOKUP($AY$2,Data,13,FALSE))</f>
        <v>#REF!</v>
      </c>
      <c r="AK18" s="306"/>
      <c r="AL18" s="306"/>
      <c r="AM18" s="306"/>
      <c r="AN18" s="306"/>
      <c r="AO18" s="306"/>
      <c r="AP18" s="306"/>
      <c r="AQ18" s="306"/>
      <c r="AR18" s="306"/>
      <c r="AS18" s="253"/>
      <c r="AT18" s="253"/>
      <c r="AU18" s="253"/>
      <c r="AV18" s="254"/>
    </row>
    <row r="19" spans="2:48" ht="24.75" customHeight="1">
      <c r="B19" s="193"/>
      <c r="C19" s="194"/>
      <c r="D19" s="194"/>
      <c r="E19" s="194"/>
      <c r="F19" s="194"/>
      <c r="G19" s="261"/>
      <c r="H19" s="257" t="s">
        <v>112</v>
      </c>
      <c r="I19" s="258"/>
      <c r="J19" s="258"/>
      <c r="K19" s="258"/>
      <c r="L19" s="258"/>
      <c r="M19" s="258"/>
      <c r="N19" s="259"/>
      <c r="O19" s="244" t="s">
        <v>12</v>
      </c>
      <c r="P19" s="245"/>
      <c r="Q19" s="245"/>
      <c r="R19" s="245"/>
      <c r="S19" s="306" t="e">
        <f>IF(VLOOKUP($AY$2,Data,19,FALSE)=0,"-",VLOOKUP($AY$2,Data,19,FALSE))</f>
        <v>#REF!</v>
      </c>
      <c r="T19" s="306"/>
      <c r="U19" s="306"/>
      <c r="V19" s="306"/>
      <c r="W19" s="306"/>
      <c r="X19" s="306"/>
      <c r="Y19" s="306"/>
      <c r="Z19" s="306"/>
      <c r="AA19" s="306"/>
      <c r="AB19" s="255" t="s">
        <v>31</v>
      </c>
      <c r="AC19" s="255"/>
      <c r="AD19" s="255"/>
      <c r="AE19" s="256"/>
      <c r="AF19" s="244" t="s">
        <v>13</v>
      </c>
      <c r="AG19" s="245"/>
      <c r="AH19" s="245"/>
      <c r="AI19" s="245"/>
      <c r="AJ19" s="306" t="e">
        <f>IF(VLOOKUP($AY$2,Data,14,FALSE)=0,"-",VLOOKUP($AY$2,Data,14,FALSE))</f>
        <v>#REF!</v>
      </c>
      <c r="AK19" s="306"/>
      <c r="AL19" s="306"/>
      <c r="AM19" s="306"/>
      <c r="AN19" s="306"/>
      <c r="AO19" s="306"/>
      <c r="AP19" s="306"/>
      <c r="AQ19" s="306"/>
      <c r="AR19" s="306"/>
      <c r="AS19" s="255" t="s">
        <v>32</v>
      </c>
      <c r="AT19" s="255"/>
      <c r="AU19" s="255"/>
      <c r="AV19" s="256"/>
    </row>
    <row r="20" spans="2:48" ht="24.75" customHeight="1">
      <c r="B20" s="179"/>
      <c r="C20" s="180"/>
      <c r="D20" s="180"/>
      <c r="E20" s="180"/>
      <c r="F20" s="180"/>
      <c r="G20" s="262"/>
      <c r="H20" s="219" t="s">
        <v>113</v>
      </c>
      <c r="I20" s="220"/>
      <c r="J20" s="220"/>
      <c r="K20" s="220"/>
      <c r="L20" s="220"/>
      <c r="M20" s="220"/>
      <c r="N20" s="221"/>
      <c r="O20" s="222" t="s">
        <v>12</v>
      </c>
      <c r="P20" s="223"/>
      <c r="Q20" s="223"/>
      <c r="R20" s="223"/>
      <c r="S20" s="240" t="e">
        <f>IF(VLOOKUP($AY$2,Data,20,FALSE)=0,"-",VLOOKUP($AY$2,Data,20,FALSE))</f>
        <v>#REF!</v>
      </c>
      <c r="T20" s="240"/>
      <c r="U20" s="240"/>
      <c r="V20" s="240"/>
      <c r="W20" s="240"/>
      <c r="X20" s="240"/>
      <c r="Y20" s="240"/>
      <c r="Z20" s="240"/>
      <c r="AA20" s="240"/>
      <c r="AB20" s="241" t="s">
        <v>31</v>
      </c>
      <c r="AC20" s="241"/>
      <c r="AD20" s="241"/>
      <c r="AE20" s="242"/>
      <c r="AF20" s="222" t="s">
        <v>13</v>
      </c>
      <c r="AG20" s="223"/>
      <c r="AH20" s="223"/>
      <c r="AI20" s="223"/>
      <c r="AJ20" s="240" t="e">
        <f>IF(VLOOKUP($AY$2,Data,15,FALSE)=0,"-",VLOOKUP($AY$2,Data,15,FALSE))</f>
        <v>#REF!</v>
      </c>
      <c r="AK20" s="240"/>
      <c r="AL20" s="240"/>
      <c r="AM20" s="240"/>
      <c r="AN20" s="240"/>
      <c r="AO20" s="240"/>
      <c r="AP20" s="240"/>
      <c r="AQ20" s="240"/>
      <c r="AR20" s="240"/>
      <c r="AS20" s="241" t="s">
        <v>32</v>
      </c>
      <c r="AT20" s="241"/>
      <c r="AU20" s="241"/>
      <c r="AV20" s="242"/>
    </row>
    <row r="21" spans="2:48" ht="24.75" customHeight="1">
      <c r="B21" s="176" t="s">
        <v>10</v>
      </c>
      <c r="C21" s="224"/>
      <c r="D21" s="224"/>
      <c r="E21" s="224"/>
      <c r="F21" s="224"/>
      <c r="G21" s="251"/>
      <c r="H21" s="237" t="s">
        <v>5</v>
      </c>
      <c r="I21" s="238"/>
      <c r="J21" s="238"/>
      <c r="K21" s="238"/>
      <c r="L21" s="238"/>
      <c r="M21" s="238"/>
      <c r="N21" s="239"/>
      <c r="O21" s="168" t="s">
        <v>12</v>
      </c>
      <c r="P21" s="169"/>
      <c r="Q21" s="169"/>
      <c r="R21" s="169"/>
      <c r="S21" s="249" t="e">
        <f>IF(VLOOKUP($AY$2,Data,24,FALSE)=0,"-",VLOOKUP($AY$2,Data,24,FALSE))</f>
        <v>#REF!</v>
      </c>
      <c r="T21" s="249"/>
      <c r="U21" s="249"/>
      <c r="V21" s="249"/>
      <c r="W21" s="249"/>
      <c r="X21" s="249"/>
      <c r="Y21" s="249"/>
      <c r="Z21" s="249"/>
      <c r="AA21" s="249"/>
      <c r="AB21" s="247" t="s">
        <v>29</v>
      </c>
      <c r="AC21" s="247"/>
      <c r="AD21" s="247"/>
      <c r="AE21" s="248"/>
      <c r="AF21" s="168" t="s">
        <v>13</v>
      </c>
      <c r="AG21" s="169"/>
      <c r="AH21" s="169"/>
      <c r="AI21" s="169"/>
      <c r="AJ21" s="249" t="e">
        <f>IF(VLOOKUP($AY$2,Data,21,FALSE)=0,"-",VLOOKUP($AY$2,Data,21,FALSE))</f>
        <v>#REF!</v>
      </c>
      <c r="AK21" s="249"/>
      <c r="AL21" s="249"/>
      <c r="AM21" s="249"/>
      <c r="AN21" s="249"/>
      <c r="AO21" s="249"/>
      <c r="AP21" s="249"/>
      <c r="AQ21" s="249"/>
      <c r="AR21" s="249"/>
      <c r="AS21" s="247" t="s">
        <v>30</v>
      </c>
      <c r="AT21" s="247"/>
      <c r="AU21" s="247"/>
      <c r="AV21" s="248"/>
    </row>
    <row r="22" spans="2:48" ht="24.75" customHeight="1">
      <c r="B22" s="225"/>
      <c r="C22" s="226"/>
      <c r="D22" s="226"/>
      <c r="E22" s="226"/>
      <c r="F22" s="226"/>
      <c r="G22" s="252"/>
      <c r="H22" s="229" t="s">
        <v>112</v>
      </c>
      <c r="I22" s="230"/>
      <c r="J22" s="230"/>
      <c r="K22" s="230"/>
      <c r="L22" s="230"/>
      <c r="M22" s="230"/>
      <c r="N22" s="231"/>
      <c r="O22" s="232" t="s">
        <v>12</v>
      </c>
      <c r="P22" s="233"/>
      <c r="Q22" s="233"/>
      <c r="R22" s="233"/>
      <c r="S22" s="234" t="e">
        <f>IF(VLOOKUP($AY$2,Data,25,FALSE)=0,"-",VLOOKUP($AY$2,Data,25,FALSE))</f>
        <v>#REF!</v>
      </c>
      <c r="T22" s="234"/>
      <c r="U22" s="234"/>
      <c r="V22" s="234"/>
      <c r="W22" s="234"/>
      <c r="X22" s="234"/>
      <c r="Y22" s="234"/>
      <c r="Z22" s="234"/>
      <c r="AA22" s="234"/>
      <c r="AB22" s="235" t="s">
        <v>31</v>
      </c>
      <c r="AC22" s="235"/>
      <c r="AD22" s="235"/>
      <c r="AE22" s="236"/>
      <c r="AF22" s="232" t="s">
        <v>13</v>
      </c>
      <c r="AG22" s="233"/>
      <c r="AH22" s="233"/>
      <c r="AI22" s="233"/>
      <c r="AJ22" s="234" t="e">
        <f>IF(VLOOKUP($AY$2,Data,22,FALSE)=0,"-",VLOOKUP($AY$2,Data,22,FALSE))</f>
        <v>#REF!</v>
      </c>
      <c r="AK22" s="234"/>
      <c r="AL22" s="234"/>
      <c r="AM22" s="234"/>
      <c r="AN22" s="234"/>
      <c r="AO22" s="234"/>
      <c r="AP22" s="234"/>
      <c r="AQ22" s="234"/>
      <c r="AR22" s="234"/>
      <c r="AS22" s="235" t="s">
        <v>32</v>
      </c>
      <c r="AT22" s="235"/>
      <c r="AU22" s="235"/>
      <c r="AV22" s="236"/>
    </row>
    <row r="23" spans="2:48" ht="24.75" customHeight="1">
      <c r="B23" s="225"/>
      <c r="C23" s="226"/>
      <c r="D23" s="226"/>
      <c r="E23" s="226"/>
      <c r="F23" s="226"/>
      <c r="G23" s="252"/>
      <c r="H23" s="219" t="s">
        <v>113</v>
      </c>
      <c r="I23" s="220"/>
      <c r="J23" s="220"/>
      <c r="K23" s="220"/>
      <c r="L23" s="220"/>
      <c r="M23" s="220"/>
      <c r="N23" s="221"/>
      <c r="O23" s="222" t="s">
        <v>12</v>
      </c>
      <c r="P23" s="223"/>
      <c r="Q23" s="223"/>
      <c r="R23" s="223"/>
      <c r="S23" s="240" t="e">
        <f>IF(VLOOKUP($AY$2,Data,26,FALSE)=0,"-",VLOOKUP($AY$2,Data,26,FALSE))</f>
        <v>#REF!</v>
      </c>
      <c r="T23" s="240"/>
      <c r="U23" s="240"/>
      <c r="V23" s="240"/>
      <c r="W23" s="240"/>
      <c r="X23" s="240"/>
      <c r="Y23" s="240"/>
      <c r="Z23" s="240"/>
      <c r="AA23" s="240"/>
      <c r="AB23" s="241" t="s">
        <v>31</v>
      </c>
      <c r="AC23" s="241"/>
      <c r="AD23" s="241"/>
      <c r="AE23" s="242"/>
      <c r="AF23" s="222" t="s">
        <v>13</v>
      </c>
      <c r="AG23" s="223"/>
      <c r="AH23" s="223"/>
      <c r="AI23" s="223"/>
      <c r="AJ23" s="240" t="e">
        <f>IF(VLOOKUP($AY$2,Data,23,FALSE)=0,"-",VLOOKUP($AY$2,Data,23,FALSE))</f>
        <v>#REF!</v>
      </c>
      <c r="AK23" s="240"/>
      <c r="AL23" s="240"/>
      <c r="AM23" s="240"/>
      <c r="AN23" s="240"/>
      <c r="AO23" s="240"/>
      <c r="AP23" s="240"/>
      <c r="AQ23" s="240"/>
      <c r="AR23" s="240"/>
      <c r="AS23" s="241" t="s">
        <v>32</v>
      </c>
      <c r="AT23" s="241"/>
      <c r="AU23" s="241"/>
      <c r="AV23" s="242"/>
    </row>
    <row r="24" spans="2:48" ht="24.75" customHeight="1">
      <c r="B24" s="176" t="s">
        <v>11</v>
      </c>
      <c r="C24" s="224"/>
      <c r="D24" s="224"/>
      <c r="E24" s="224"/>
      <c r="F24" s="224"/>
      <c r="G24" s="224"/>
      <c r="H24" s="237" t="s">
        <v>5</v>
      </c>
      <c r="I24" s="238"/>
      <c r="J24" s="238"/>
      <c r="K24" s="238"/>
      <c r="L24" s="238"/>
      <c r="M24" s="238"/>
      <c r="N24" s="239"/>
      <c r="O24" s="168" t="s">
        <v>12</v>
      </c>
      <c r="P24" s="169"/>
      <c r="Q24" s="169"/>
      <c r="R24" s="169"/>
      <c r="S24" s="249" t="e">
        <f>IF(VLOOKUP($AY$2,Data,30,FALSE)=0,"-",VLOOKUP($AY$2,Data,30,FALSE))</f>
        <v>#REF!</v>
      </c>
      <c r="T24" s="249"/>
      <c r="U24" s="249"/>
      <c r="V24" s="249"/>
      <c r="W24" s="249"/>
      <c r="X24" s="249"/>
      <c r="Y24" s="249"/>
      <c r="Z24" s="249"/>
      <c r="AA24" s="249"/>
      <c r="AB24" s="247" t="s">
        <v>29</v>
      </c>
      <c r="AC24" s="247"/>
      <c r="AD24" s="247"/>
      <c r="AE24" s="248"/>
      <c r="AF24" s="168" t="s">
        <v>13</v>
      </c>
      <c r="AG24" s="169"/>
      <c r="AH24" s="169"/>
      <c r="AI24" s="169"/>
      <c r="AJ24" s="249" t="e">
        <f>IF(VLOOKUP($AY$2,Data,27,FALSE)=0,"-",VLOOKUP($AY$2,Data,27,FALSE))</f>
        <v>#REF!</v>
      </c>
      <c r="AK24" s="249"/>
      <c r="AL24" s="249"/>
      <c r="AM24" s="249"/>
      <c r="AN24" s="249"/>
      <c r="AO24" s="249"/>
      <c r="AP24" s="249"/>
      <c r="AQ24" s="249"/>
      <c r="AR24" s="249"/>
      <c r="AS24" s="247" t="s">
        <v>30</v>
      </c>
      <c r="AT24" s="247"/>
      <c r="AU24" s="247"/>
      <c r="AV24" s="248"/>
    </row>
    <row r="25" spans="2:48" ht="24.75" customHeight="1">
      <c r="B25" s="225"/>
      <c r="C25" s="226"/>
      <c r="D25" s="226"/>
      <c r="E25" s="226"/>
      <c r="F25" s="226"/>
      <c r="G25" s="226"/>
      <c r="H25" s="229" t="s">
        <v>112</v>
      </c>
      <c r="I25" s="230"/>
      <c r="J25" s="230"/>
      <c r="K25" s="230"/>
      <c r="L25" s="230"/>
      <c r="M25" s="230"/>
      <c r="N25" s="231"/>
      <c r="O25" s="232" t="s">
        <v>12</v>
      </c>
      <c r="P25" s="233"/>
      <c r="Q25" s="233"/>
      <c r="R25" s="233"/>
      <c r="S25" s="234" t="e">
        <f>IF(VLOOKUP($AY$2,Data,31,FALSE)=0,"-",VLOOKUP($AY$2,Data,31,FALSE))</f>
        <v>#REF!</v>
      </c>
      <c r="T25" s="234"/>
      <c r="U25" s="234"/>
      <c r="V25" s="234"/>
      <c r="W25" s="234"/>
      <c r="X25" s="234"/>
      <c r="Y25" s="234"/>
      <c r="Z25" s="234"/>
      <c r="AA25" s="234"/>
      <c r="AB25" s="235" t="s">
        <v>31</v>
      </c>
      <c r="AC25" s="235"/>
      <c r="AD25" s="235"/>
      <c r="AE25" s="236"/>
      <c r="AF25" s="232" t="s">
        <v>13</v>
      </c>
      <c r="AG25" s="233"/>
      <c r="AH25" s="233"/>
      <c r="AI25" s="233"/>
      <c r="AJ25" s="234" t="e">
        <f>IF(VLOOKUP($AY$2,Data,28,FALSE)=0,"-",VLOOKUP($AY$2,Data,28,FALSE))</f>
        <v>#REF!</v>
      </c>
      <c r="AK25" s="234"/>
      <c r="AL25" s="234"/>
      <c r="AM25" s="234"/>
      <c r="AN25" s="234"/>
      <c r="AO25" s="234"/>
      <c r="AP25" s="234"/>
      <c r="AQ25" s="234"/>
      <c r="AR25" s="234"/>
      <c r="AS25" s="235" t="s">
        <v>32</v>
      </c>
      <c r="AT25" s="235"/>
      <c r="AU25" s="235"/>
      <c r="AV25" s="236"/>
    </row>
    <row r="26" spans="2:48" ht="24.75" customHeight="1">
      <c r="B26" s="227"/>
      <c r="C26" s="228"/>
      <c r="D26" s="228"/>
      <c r="E26" s="228"/>
      <c r="F26" s="228"/>
      <c r="G26" s="228"/>
      <c r="H26" s="219" t="s">
        <v>113</v>
      </c>
      <c r="I26" s="220"/>
      <c r="J26" s="220"/>
      <c r="K26" s="220"/>
      <c r="L26" s="220"/>
      <c r="M26" s="220"/>
      <c r="N26" s="221"/>
      <c r="O26" s="222" t="s">
        <v>12</v>
      </c>
      <c r="P26" s="223"/>
      <c r="Q26" s="223"/>
      <c r="R26" s="223"/>
      <c r="S26" s="240" t="e">
        <f>IF(VLOOKUP($AY$2,Data,32,FALSE)=0,"-",VLOOKUP($AY$2,Data,32,FALSE))</f>
        <v>#REF!</v>
      </c>
      <c r="T26" s="240"/>
      <c r="U26" s="240"/>
      <c r="V26" s="240"/>
      <c r="W26" s="240"/>
      <c r="X26" s="240"/>
      <c r="Y26" s="240"/>
      <c r="Z26" s="240"/>
      <c r="AA26" s="240"/>
      <c r="AB26" s="241" t="s">
        <v>31</v>
      </c>
      <c r="AC26" s="241"/>
      <c r="AD26" s="241"/>
      <c r="AE26" s="242"/>
      <c r="AF26" s="222" t="s">
        <v>13</v>
      </c>
      <c r="AG26" s="223"/>
      <c r="AH26" s="223"/>
      <c r="AI26" s="223"/>
      <c r="AJ26" s="240" t="e">
        <f>IF(VLOOKUP($AY$2,Data,29,FALSE)=0,"-",VLOOKUP($AY$2,Data,29,FALSE))</f>
        <v>#REF!</v>
      </c>
      <c r="AK26" s="240"/>
      <c r="AL26" s="240"/>
      <c r="AM26" s="240"/>
      <c r="AN26" s="240"/>
      <c r="AO26" s="240"/>
      <c r="AP26" s="240"/>
      <c r="AQ26" s="240"/>
      <c r="AR26" s="240"/>
      <c r="AS26" s="241" t="s">
        <v>32</v>
      </c>
      <c r="AT26" s="241"/>
      <c r="AU26" s="241"/>
      <c r="AV26" s="242"/>
    </row>
    <row r="27" spans="2:48" ht="24.75" customHeight="1">
      <c r="B27" s="210" t="s">
        <v>7</v>
      </c>
      <c r="C27" s="211"/>
      <c r="D27" s="211"/>
      <c r="E27" s="211"/>
      <c r="F27" s="211"/>
      <c r="G27" s="211"/>
      <c r="H27" s="211"/>
      <c r="I27" s="211"/>
      <c r="J27" s="211"/>
      <c r="K27" s="211"/>
      <c r="L27" s="211"/>
      <c r="M27" s="211"/>
      <c r="N27" s="212"/>
      <c r="O27" s="216" t="s">
        <v>12</v>
      </c>
      <c r="P27" s="217"/>
      <c r="Q27" s="217"/>
      <c r="R27" s="217"/>
      <c r="S27" s="218" t="e">
        <f>IF(VLOOKUP($AY$2,Data,34,FALSE)=0,"-",VLOOKUP($AY$2,Data,34,FALSE))</f>
        <v>#REF!</v>
      </c>
      <c r="T27" s="218"/>
      <c r="U27" s="218"/>
      <c r="V27" s="218"/>
      <c r="W27" s="218"/>
      <c r="X27" s="218"/>
      <c r="Y27" s="218"/>
      <c r="Z27" s="218"/>
      <c r="AA27" s="218"/>
      <c r="AB27" s="214" t="s">
        <v>29</v>
      </c>
      <c r="AC27" s="214"/>
      <c r="AD27" s="214"/>
      <c r="AE27" s="215"/>
      <c r="AF27" s="216" t="s">
        <v>13</v>
      </c>
      <c r="AG27" s="217"/>
      <c r="AH27" s="217"/>
      <c r="AI27" s="217"/>
      <c r="AJ27" s="218" t="e">
        <f>IF(VLOOKUP($AY$2,Data,33,FALSE)=0,"-",VLOOKUP($AY$2,Data,33,FALSE))</f>
        <v>#REF!</v>
      </c>
      <c r="AK27" s="218"/>
      <c r="AL27" s="218"/>
      <c r="AM27" s="218"/>
      <c r="AN27" s="218"/>
      <c r="AO27" s="218"/>
      <c r="AP27" s="218"/>
      <c r="AQ27" s="218"/>
      <c r="AR27" s="218"/>
      <c r="AS27" s="214" t="s">
        <v>30</v>
      </c>
      <c r="AT27" s="214"/>
      <c r="AU27" s="214"/>
      <c r="AV27" s="215"/>
    </row>
    <row r="28" spans="2:48" ht="24.75" customHeight="1">
      <c r="B28" s="210" t="s">
        <v>14</v>
      </c>
      <c r="C28" s="211"/>
      <c r="D28" s="211"/>
      <c r="E28" s="211"/>
      <c r="F28" s="211"/>
      <c r="G28" s="211"/>
      <c r="H28" s="211"/>
      <c r="I28" s="211"/>
      <c r="J28" s="211"/>
      <c r="K28" s="211"/>
      <c r="L28" s="211"/>
      <c r="M28" s="211"/>
      <c r="N28" s="212"/>
      <c r="O28" s="216" t="s">
        <v>12</v>
      </c>
      <c r="P28" s="217"/>
      <c r="Q28" s="217"/>
      <c r="R28" s="217"/>
      <c r="S28" s="218" t="e">
        <f>IF(VLOOKUP($AY$2,Data,38,FALSE)=0,"-",VLOOKUP($AY$2,Data,38,FALSE))</f>
        <v>#REF!</v>
      </c>
      <c r="T28" s="218"/>
      <c r="U28" s="218"/>
      <c r="V28" s="218"/>
      <c r="W28" s="218"/>
      <c r="X28" s="218"/>
      <c r="Y28" s="218"/>
      <c r="Z28" s="218"/>
      <c r="AA28" s="218"/>
      <c r="AB28" s="214" t="s">
        <v>33</v>
      </c>
      <c r="AC28" s="214"/>
      <c r="AD28" s="214"/>
      <c r="AE28" s="215"/>
      <c r="AF28" s="216" t="s">
        <v>13</v>
      </c>
      <c r="AG28" s="217"/>
      <c r="AH28" s="217"/>
      <c r="AI28" s="217"/>
      <c r="AJ28" s="218" t="e">
        <f>IF(VLOOKUP($AY$2,Data,35,FALSE)=0,"-",VLOOKUP($AY$2,Data,35,FALSE))</f>
        <v>#REF!</v>
      </c>
      <c r="AK28" s="218"/>
      <c r="AL28" s="218"/>
      <c r="AM28" s="218"/>
      <c r="AN28" s="218"/>
      <c r="AO28" s="218"/>
      <c r="AP28" s="218"/>
      <c r="AQ28" s="218"/>
      <c r="AR28" s="218"/>
      <c r="AS28" s="214" t="s">
        <v>34</v>
      </c>
      <c r="AT28" s="214"/>
      <c r="AU28" s="214"/>
      <c r="AV28" s="215"/>
    </row>
    <row r="29" spans="2:48" ht="24.75" customHeight="1">
      <c r="B29" s="210" t="s">
        <v>15</v>
      </c>
      <c r="C29" s="211"/>
      <c r="D29" s="211"/>
      <c r="E29" s="211"/>
      <c r="F29" s="211"/>
      <c r="G29" s="211"/>
      <c r="H29" s="211"/>
      <c r="I29" s="211"/>
      <c r="J29" s="211"/>
      <c r="K29" s="211"/>
      <c r="L29" s="211"/>
      <c r="M29" s="211"/>
      <c r="N29" s="212"/>
      <c r="O29" s="216" t="s">
        <v>12</v>
      </c>
      <c r="P29" s="217"/>
      <c r="Q29" s="217"/>
      <c r="R29" s="217"/>
      <c r="S29" s="218" t="e">
        <f>IF(VLOOKUP($AY$2,Data,39,FALSE)=0,"-",VLOOKUP($AY$2,Data,39,FALSE))</f>
        <v>#REF!</v>
      </c>
      <c r="T29" s="218"/>
      <c r="U29" s="218"/>
      <c r="V29" s="218"/>
      <c r="W29" s="218"/>
      <c r="X29" s="218"/>
      <c r="Y29" s="218"/>
      <c r="Z29" s="218"/>
      <c r="AA29" s="218"/>
      <c r="AB29" s="214" t="s">
        <v>29</v>
      </c>
      <c r="AC29" s="214"/>
      <c r="AD29" s="214"/>
      <c r="AE29" s="215"/>
      <c r="AF29" s="216" t="s">
        <v>13</v>
      </c>
      <c r="AG29" s="217"/>
      <c r="AH29" s="217"/>
      <c r="AI29" s="217"/>
      <c r="AJ29" s="218" t="e">
        <f>IF(VLOOKUP($AY$2,Data,36,FALSE)=0,"-",VLOOKUP($AY$2,Data,36,FALSE))</f>
        <v>#REF!</v>
      </c>
      <c r="AK29" s="218"/>
      <c r="AL29" s="218"/>
      <c r="AM29" s="218"/>
      <c r="AN29" s="218"/>
      <c r="AO29" s="218"/>
      <c r="AP29" s="218"/>
      <c r="AQ29" s="218"/>
      <c r="AR29" s="218"/>
      <c r="AS29" s="214" t="s">
        <v>30</v>
      </c>
      <c r="AT29" s="214"/>
      <c r="AU29" s="214"/>
      <c r="AV29" s="215"/>
    </row>
    <row r="30" spans="2:48" ht="24.75" customHeight="1">
      <c r="B30" s="199" t="s">
        <v>18</v>
      </c>
      <c r="C30" s="200"/>
      <c r="D30" s="200"/>
      <c r="E30" s="200"/>
      <c r="F30" s="200"/>
      <c r="G30" s="200"/>
      <c r="H30" s="200"/>
      <c r="I30" s="200"/>
      <c r="J30" s="200"/>
      <c r="K30" s="200"/>
      <c r="L30" s="200"/>
      <c r="M30" s="200"/>
      <c r="N30" s="201"/>
      <c r="O30" s="168" t="s">
        <v>12</v>
      </c>
      <c r="P30" s="169"/>
      <c r="Q30" s="169"/>
      <c r="R30" s="169"/>
      <c r="S30" s="249" t="e">
        <f>IF(VLOOKUP($AY$2,Data,40,FALSE)=0,"-",VLOOKUP($AY$2,Data,40,FALSE))</f>
        <v>#REF!</v>
      </c>
      <c r="T30" s="249"/>
      <c r="U30" s="249"/>
      <c r="V30" s="249"/>
      <c r="W30" s="249"/>
      <c r="X30" s="249"/>
      <c r="Y30" s="249"/>
      <c r="Z30" s="249"/>
      <c r="AA30" s="249"/>
      <c r="AB30" s="166" t="s">
        <v>29</v>
      </c>
      <c r="AC30" s="166"/>
      <c r="AD30" s="166"/>
      <c r="AE30" s="167"/>
      <c r="AF30" s="168" t="s">
        <v>13</v>
      </c>
      <c r="AG30" s="169"/>
      <c r="AH30" s="169"/>
      <c r="AI30" s="169"/>
      <c r="AJ30" s="249" t="e">
        <f>IF(VLOOKUP($AY$2,Data,37,FALSE)=0,"-",VLOOKUP($AY$2,Data,37,FALSE))</f>
        <v>#REF!</v>
      </c>
      <c r="AK30" s="249"/>
      <c r="AL30" s="249"/>
      <c r="AM30" s="249"/>
      <c r="AN30" s="249"/>
      <c r="AO30" s="249"/>
      <c r="AP30" s="249"/>
      <c r="AQ30" s="249"/>
      <c r="AR30" s="249"/>
      <c r="AS30" s="166" t="s">
        <v>30</v>
      </c>
      <c r="AT30" s="166"/>
      <c r="AU30" s="166"/>
      <c r="AV30" s="167"/>
    </row>
    <row r="31" spans="2:48" ht="33.75" customHeight="1">
      <c r="B31" s="199" t="s">
        <v>16</v>
      </c>
      <c r="C31" s="200"/>
      <c r="D31" s="200"/>
      <c r="E31" s="200"/>
      <c r="F31" s="200"/>
      <c r="G31" s="200"/>
      <c r="H31" s="200"/>
      <c r="I31" s="200"/>
      <c r="J31" s="200"/>
      <c r="K31" s="200"/>
      <c r="L31" s="200"/>
      <c r="M31" s="200"/>
      <c r="N31" s="201"/>
      <c r="O31" s="310" t="e">
        <f>IF(VLOOKUP($AY$2,Data,41,FALSE)=0,"-",VLOOKUP($AY$2,Data,41,FALSE))</f>
        <v>#REF!</v>
      </c>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c r="AP31" s="311"/>
      <c r="AQ31" s="311"/>
      <c r="AR31" s="311"/>
      <c r="AS31" s="311"/>
      <c r="AT31" s="311"/>
      <c r="AU31" s="311"/>
      <c r="AV31" s="312"/>
    </row>
    <row r="32" spans="2:48" ht="21.75" customHeight="1">
      <c r="B32" s="210" t="s">
        <v>8</v>
      </c>
      <c r="C32" s="211"/>
      <c r="D32" s="211"/>
      <c r="E32" s="211"/>
      <c r="F32" s="211"/>
      <c r="G32" s="211"/>
      <c r="H32" s="211"/>
      <c r="I32" s="211"/>
      <c r="J32" s="211"/>
      <c r="K32" s="211"/>
      <c r="L32" s="211"/>
      <c r="M32" s="211"/>
      <c r="N32" s="212"/>
      <c r="O32" s="310" t="e">
        <f>IF(VLOOKUP($AY$2,Data,42,FALSE)=0,"-",VLOOKUP($AY$2,Data,42,FALSE))</f>
        <v>#REF!</v>
      </c>
      <c r="P32" s="311"/>
      <c r="Q32" s="311"/>
      <c r="R32" s="311"/>
      <c r="S32" s="311"/>
      <c r="T32" s="311"/>
      <c r="U32" s="311"/>
      <c r="V32" s="311"/>
      <c r="W32" s="311"/>
      <c r="X32" s="311"/>
      <c r="Y32" s="311"/>
      <c r="Z32" s="311"/>
      <c r="AA32" s="311"/>
      <c r="AB32" s="311"/>
      <c r="AC32" s="311"/>
      <c r="AD32" s="311"/>
      <c r="AE32" s="311"/>
      <c r="AF32" s="311"/>
      <c r="AG32" s="311"/>
      <c r="AH32" s="311"/>
      <c r="AI32" s="311"/>
      <c r="AJ32" s="311"/>
      <c r="AK32" s="311"/>
      <c r="AL32" s="311"/>
      <c r="AM32" s="311"/>
      <c r="AN32" s="311"/>
      <c r="AO32" s="311"/>
      <c r="AP32" s="311"/>
      <c r="AQ32" s="311"/>
      <c r="AR32" s="311"/>
      <c r="AS32" s="311"/>
      <c r="AT32" s="311"/>
      <c r="AU32" s="311"/>
      <c r="AV32" s="312"/>
    </row>
    <row r="33" spans="2:48" ht="18.600000000000001" customHeight="1">
      <c r="B33" s="176" t="s">
        <v>2</v>
      </c>
      <c r="C33" s="202"/>
      <c r="D33" s="202"/>
      <c r="E33" s="202"/>
      <c r="F33" s="202"/>
      <c r="G33" s="202"/>
      <c r="H33" s="202"/>
      <c r="I33" s="202"/>
      <c r="J33" s="202"/>
      <c r="K33" s="202"/>
      <c r="L33" s="202"/>
      <c r="M33" s="202"/>
      <c r="N33" s="203"/>
      <c r="O33" s="182" t="s">
        <v>27</v>
      </c>
      <c r="P33" s="183"/>
      <c r="Q33" s="183"/>
      <c r="R33" s="183"/>
      <c r="S33" s="183"/>
      <c r="T33" s="183"/>
      <c r="U33" s="183"/>
      <c r="V33" s="184"/>
      <c r="W33" s="319" t="e">
        <f>VLOOKUP($AY$2,Data,43,FALSE)</f>
        <v>#REF!</v>
      </c>
      <c r="X33" s="320"/>
      <c r="Y33" s="320"/>
      <c r="Z33" s="320"/>
      <c r="AA33" s="320"/>
      <c r="AB33" s="320"/>
      <c r="AC33" s="320"/>
      <c r="AD33" s="320"/>
      <c r="AE33" s="321"/>
      <c r="AF33" s="185" t="s">
        <v>28</v>
      </c>
      <c r="AG33" s="183"/>
      <c r="AH33" s="183"/>
      <c r="AI33" s="183"/>
      <c r="AJ33" s="183"/>
      <c r="AK33" s="183"/>
      <c r="AL33" s="183"/>
      <c r="AM33" s="184"/>
      <c r="AN33" s="319" t="e">
        <f>VLOOKUP($AY$2,Data,44,FALSE)</f>
        <v>#REF!</v>
      </c>
      <c r="AO33" s="320"/>
      <c r="AP33" s="320"/>
      <c r="AQ33" s="320"/>
      <c r="AR33" s="320"/>
      <c r="AS33" s="320"/>
      <c r="AT33" s="320"/>
      <c r="AU33" s="320"/>
      <c r="AV33" s="322"/>
    </row>
    <row r="34" spans="2:48" ht="18.600000000000001" customHeight="1">
      <c r="B34" s="204"/>
      <c r="C34" s="205"/>
      <c r="D34" s="205"/>
      <c r="E34" s="205"/>
      <c r="F34" s="205"/>
      <c r="G34" s="205"/>
      <c r="H34" s="205"/>
      <c r="I34" s="205"/>
      <c r="J34" s="205"/>
      <c r="K34" s="205"/>
      <c r="L34" s="205"/>
      <c r="M34" s="205"/>
      <c r="N34" s="206"/>
      <c r="O34" s="186" t="s">
        <v>0</v>
      </c>
      <c r="P34" s="187"/>
      <c r="Q34" s="187"/>
      <c r="R34" s="187"/>
      <c r="S34" s="187"/>
      <c r="T34" s="187"/>
      <c r="U34" s="187"/>
      <c r="V34" s="188"/>
      <c r="W34" s="313" t="e">
        <f>VLOOKUP($AY$2,Data,45,FALSE)</f>
        <v>#REF!</v>
      </c>
      <c r="X34" s="314"/>
      <c r="Y34" s="314"/>
      <c r="Z34" s="314"/>
      <c r="AA34" s="314"/>
      <c r="AB34" s="314"/>
      <c r="AC34" s="314"/>
      <c r="AD34" s="314"/>
      <c r="AE34" s="314"/>
      <c r="AF34" s="314"/>
      <c r="AG34" s="314"/>
      <c r="AH34" s="314"/>
      <c r="AI34" s="314"/>
      <c r="AJ34" s="314"/>
      <c r="AK34" s="314"/>
      <c r="AL34" s="314"/>
      <c r="AM34" s="314"/>
      <c r="AN34" s="314"/>
      <c r="AO34" s="314"/>
      <c r="AP34" s="314"/>
      <c r="AQ34" s="314"/>
      <c r="AR34" s="314"/>
      <c r="AS34" s="314"/>
      <c r="AT34" s="314"/>
      <c r="AU34" s="314"/>
      <c r="AV34" s="315"/>
    </row>
    <row r="35" spans="2:48" ht="18.600000000000001" customHeight="1">
      <c r="B35" s="176" t="s">
        <v>3</v>
      </c>
      <c r="C35" s="177"/>
      <c r="D35" s="177"/>
      <c r="E35" s="177"/>
      <c r="F35" s="177"/>
      <c r="G35" s="177"/>
      <c r="H35" s="177"/>
      <c r="I35" s="177"/>
      <c r="J35" s="177"/>
      <c r="K35" s="177"/>
      <c r="L35" s="177"/>
      <c r="M35" s="177"/>
      <c r="N35" s="178"/>
      <c r="O35" s="182" t="s">
        <v>27</v>
      </c>
      <c r="P35" s="183"/>
      <c r="Q35" s="183"/>
      <c r="R35" s="183"/>
      <c r="S35" s="183"/>
      <c r="T35" s="183"/>
      <c r="U35" s="183"/>
      <c r="V35" s="184"/>
      <c r="W35" s="319" t="e">
        <f>VLOOKUP($AY$2,Data,46,FALSE)</f>
        <v>#REF!</v>
      </c>
      <c r="X35" s="320"/>
      <c r="Y35" s="320"/>
      <c r="Z35" s="320"/>
      <c r="AA35" s="320"/>
      <c r="AB35" s="320"/>
      <c r="AC35" s="320"/>
      <c r="AD35" s="320"/>
      <c r="AE35" s="321"/>
      <c r="AF35" s="185" t="s">
        <v>28</v>
      </c>
      <c r="AG35" s="183"/>
      <c r="AH35" s="183"/>
      <c r="AI35" s="183"/>
      <c r="AJ35" s="183"/>
      <c r="AK35" s="183"/>
      <c r="AL35" s="183"/>
      <c r="AM35" s="184"/>
      <c r="AN35" s="319" t="e">
        <f>VLOOKUP($AY$2,Data,47,FALSE)</f>
        <v>#REF!</v>
      </c>
      <c r="AO35" s="320"/>
      <c r="AP35" s="320"/>
      <c r="AQ35" s="320"/>
      <c r="AR35" s="320"/>
      <c r="AS35" s="320"/>
      <c r="AT35" s="320"/>
      <c r="AU35" s="320"/>
      <c r="AV35" s="322"/>
    </row>
    <row r="36" spans="2:48" ht="18.600000000000001" customHeight="1">
      <c r="B36" s="179"/>
      <c r="C36" s="180"/>
      <c r="D36" s="180"/>
      <c r="E36" s="180"/>
      <c r="F36" s="180"/>
      <c r="G36" s="180"/>
      <c r="H36" s="180"/>
      <c r="I36" s="180"/>
      <c r="J36" s="180"/>
      <c r="K36" s="180"/>
      <c r="L36" s="180"/>
      <c r="M36" s="180"/>
      <c r="N36" s="181"/>
      <c r="O36" s="186" t="s">
        <v>0</v>
      </c>
      <c r="P36" s="187"/>
      <c r="Q36" s="187"/>
      <c r="R36" s="187"/>
      <c r="S36" s="187"/>
      <c r="T36" s="187"/>
      <c r="U36" s="187"/>
      <c r="V36" s="188"/>
      <c r="W36" s="313" t="e">
        <f>VLOOKUP($AY$2,Data,48,FALSE)</f>
        <v>#REF!</v>
      </c>
      <c r="X36" s="314"/>
      <c r="Y36" s="314"/>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5"/>
    </row>
    <row r="37" spans="2:48" ht="18.600000000000001" customHeight="1">
      <c r="B37" s="192" t="s">
        <v>1</v>
      </c>
      <c r="C37" s="177"/>
      <c r="D37" s="177"/>
      <c r="E37" s="177"/>
      <c r="F37" s="177"/>
      <c r="G37" s="177"/>
      <c r="H37" s="177"/>
      <c r="I37" s="177"/>
      <c r="J37" s="177"/>
      <c r="K37" s="177"/>
      <c r="L37" s="177"/>
      <c r="M37" s="177"/>
      <c r="N37" s="178"/>
      <c r="O37" s="316" t="e">
        <f>VLOOKUP($AY$2,Data,49,FALSE)</f>
        <v>#REF!</v>
      </c>
      <c r="P37" s="317"/>
      <c r="Q37" s="317"/>
      <c r="R37" s="317"/>
      <c r="S37" s="317"/>
      <c r="T37" s="317"/>
      <c r="U37" s="317"/>
      <c r="V37" s="317"/>
      <c r="W37" s="317"/>
      <c r="X37" s="317"/>
      <c r="Y37" s="317"/>
      <c r="Z37" s="317"/>
      <c r="AA37" s="317"/>
      <c r="AB37" s="317"/>
      <c r="AC37" s="317"/>
      <c r="AD37" s="317"/>
      <c r="AE37" s="317"/>
      <c r="AF37" s="317"/>
      <c r="AG37" s="317"/>
      <c r="AH37" s="317"/>
      <c r="AI37" s="317"/>
      <c r="AJ37" s="317"/>
      <c r="AK37" s="317"/>
      <c r="AL37" s="317"/>
      <c r="AM37" s="317"/>
      <c r="AN37" s="317"/>
      <c r="AO37" s="317"/>
      <c r="AP37" s="317"/>
      <c r="AQ37" s="317"/>
      <c r="AR37" s="317"/>
      <c r="AS37" s="317"/>
      <c r="AT37" s="317"/>
      <c r="AU37" s="317"/>
      <c r="AV37" s="318"/>
    </row>
    <row r="38" spans="2:48" ht="18.600000000000001" customHeight="1">
      <c r="B38" s="193"/>
      <c r="C38" s="194"/>
      <c r="D38" s="194"/>
      <c r="E38" s="194"/>
      <c r="F38" s="194"/>
      <c r="G38" s="194"/>
      <c r="H38" s="194"/>
      <c r="I38" s="194"/>
      <c r="J38" s="194"/>
      <c r="K38" s="194"/>
      <c r="L38" s="194"/>
      <c r="M38" s="194"/>
      <c r="N38" s="195"/>
      <c r="O38" s="160"/>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2"/>
    </row>
    <row r="39" spans="2:48" ht="18.600000000000001" customHeight="1">
      <c r="B39" s="193"/>
      <c r="C39" s="194"/>
      <c r="D39" s="194"/>
      <c r="E39" s="194"/>
      <c r="F39" s="194"/>
      <c r="G39" s="194"/>
      <c r="H39" s="194"/>
      <c r="I39" s="194"/>
      <c r="J39" s="194"/>
      <c r="K39" s="194"/>
      <c r="L39" s="194"/>
      <c r="M39" s="194"/>
      <c r="N39" s="195"/>
      <c r="O39" s="163"/>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5"/>
    </row>
    <row r="40" spans="2:48" ht="18.600000000000001" customHeight="1">
      <c r="B40" s="193"/>
      <c r="C40" s="194"/>
      <c r="D40" s="194"/>
      <c r="E40" s="194"/>
      <c r="F40" s="194"/>
      <c r="G40" s="194"/>
      <c r="H40" s="194"/>
      <c r="I40" s="194"/>
      <c r="J40" s="194"/>
      <c r="K40" s="194"/>
      <c r="L40" s="194"/>
      <c r="M40" s="194"/>
      <c r="N40" s="195"/>
      <c r="O40" s="163"/>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5"/>
    </row>
    <row r="41" spans="2:48" ht="18.600000000000001" customHeight="1">
      <c r="B41" s="193"/>
      <c r="C41" s="194"/>
      <c r="D41" s="194"/>
      <c r="E41" s="194"/>
      <c r="F41" s="194"/>
      <c r="G41" s="194"/>
      <c r="H41" s="194"/>
      <c r="I41" s="194"/>
      <c r="J41" s="194"/>
      <c r="K41" s="194"/>
      <c r="L41" s="194"/>
      <c r="M41" s="194"/>
      <c r="N41" s="195"/>
      <c r="O41" s="171"/>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3"/>
    </row>
    <row r="42" spans="2:48" ht="18.600000000000001" customHeight="1">
      <c r="B42" s="174" t="s">
        <v>20</v>
      </c>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row>
    <row r="43" spans="2:48" ht="18.600000000000001" customHeight="1">
      <c r="B43" s="175" t="s">
        <v>35</v>
      </c>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row>
  </sheetData>
  <mergeCells count="154">
    <mergeCell ref="O6:AV6"/>
    <mergeCell ref="AK17:AQ17"/>
    <mergeCell ref="S25:AA25"/>
    <mergeCell ref="AF22:AI22"/>
    <mergeCell ref="AB24:AE24"/>
    <mergeCell ref="B6:N6"/>
    <mergeCell ref="O16:R16"/>
    <mergeCell ref="O17:R17"/>
    <mergeCell ref="AB18:AE18"/>
    <mergeCell ref="AS16:AV16"/>
    <mergeCell ref="B21:G23"/>
    <mergeCell ref="O23:R23"/>
    <mergeCell ref="S23:AA23"/>
    <mergeCell ref="AB21:AE21"/>
    <mergeCell ref="AB22:AE22"/>
    <mergeCell ref="AJ23:AR23"/>
    <mergeCell ref="AJ24:AR24"/>
    <mergeCell ref="AS25:AV25"/>
    <mergeCell ref="AS23:AV23"/>
    <mergeCell ref="B24:G26"/>
    <mergeCell ref="S15:AA15"/>
    <mergeCell ref="O15:R15"/>
    <mergeCell ref="H20:N20"/>
    <mergeCell ref="AJ15:AR15"/>
    <mergeCell ref="O31:AV31"/>
    <mergeCell ref="AB23:AE23"/>
    <mergeCell ref="AS22:AV22"/>
    <mergeCell ref="AS26:AV26"/>
    <mergeCell ref="H23:N23"/>
    <mergeCell ref="H26:N26"/>
    <mergeCell ref="S24:AA24"/>
    <mergeCell ref="H24:N24"/>
    <mergeCell ref="O22:R22"/>
    <mergeCell ref="O26:R26"/>
    <mergeCell ref="S30:AA30"/>
    <mergeCell ref="AJ26:AR26"/>
    <mergeCell ref="AF29:AI29"/>
    <mergeCell ref="AB27:AE27"/>
    <mergeCell ref="AB28:AE28"/>
    <mergeCell ref="AB29:AE29"/>
    <mergeCell ref="AS28:AV28"/>
    <mergeCell ref="O25:R25"/>
    <mergeCell ref="B32:N32"/>
    <mergeCell ref="S29:AA29"/>
    <mergeCell ref="AB26:AE26"/>
    <mergeCell ref="AF18:AI18"/>
    <mergeCell ref="AF19:AI19"/>
    <mergeCell ref="O36:V36"/>
    <mergeCell ref="O35:V35"/>
    <mergeCell ref="AF28:AI28"/>
    <mergeCell ref="O32:AV32"/>
    <mergeCell ref="AS30:AV30"/>
    <mergeCell ref="AN35:AV35"/>
    <mergeCell ref="AF23:AI23"/>
    <mergeCell ref="W36:AV36"/>
    <mergeCell ref="AS21:AV21"/>
    <mergeCell ref="AF20:AI20"/>
    <mergeCell ref="AF21:AI21"/>
    <mergeCell ref="AS19:AV19"/>
    <mergeCell ref="AS20:AV20"/>
    <mergeCell ref="AJ20:AR20"/>
    <mergeCell ref="AJ21:AR21"/>
    <mergeCell ref="AS24:AV24"/>
    <mergeCell ref="B27:N27"/>
    <mergeCell ref="AF26:AI26"/>
    <mergeCell ref="B31:N31"/>
    <mergeCell ref="AB20:AE20"/>
    <mergeCell ref="B28:N28"/>
    <mergeCell ref="B29:N29"/>
    <mergeCell ref="AJ25:AR25"/>
    <mergeCell ref="AJ28:AR28"/>
    <mergeCell ref="B30:N30"/>
    <mergeCell ref="O24:R24"/>
    <mergeCell ref="AF24:AI24"/>
    <mergeCell ref="AF25:AI25"/>
    <mergeCell ref="AF27:AI27"/>
    <mergeCell ref="AJ27:AR27"/>
    <mergeCell ref="AF30:AI30"/>
    <mergeCell ref="AB30:AE30"/>
    <mergeCell ref="AJ30:AR30"/>
    <mergeCell ref="S28:AA28"/>
    <mergeCell ref="O27:R27"/>
    <mergeCell ref="AB25:AE25"/>
    <mergeCell ref="O28:R28"/>
    <mergeCell ref="O29:R29"/>
    <mergeCell ref="O30:R30"/>
    <mergeCell ref="O20:R20"/>
    <mergeCell ref="O21:R21"/>
    <mergeCell ref="B43:AV43"/>
    <mergeCell ref="W34:AV34"/>
    <mergeCell ref="B33:N34"/>
    <mergeCell ref="B42:AV42"/>
    <mergeCell ref="B35:N36"/>
    <mergeCell ref="O37:AV37"/>
    <mergeCell ref="O39:AV39"/>
    <mergeCell ref="O33:V33"/>
    <mergeCell ref="O34:V34"/>
    <mergeCell ref="AF35:AM35"/>
    <mergeCell ref="W33:AE33"/>
    <mergeCell ref="AN33:AV33"/>
    <mergeCell ref="W35:AE35"/>
    <mergeCell ref="AF33:AM33"/>
    <mergeCell ref="O41:AV41"/>
    <mergeCell ref="B37:N41"/>
    <mergeCell ref="O40:AV40"/>
    <mergeCell ref="O38:AV38"/>
    <mergeCell ref="AB19:AE19"/>
    <mergeCell ref="B11:N12"/>
    <mergeCell ref="O11:AV12"/>
    <mergeCell ref="S20:AA20"/>
    <mergeCell ref="AS27:AV27"/>
    <mergeCell ref="S26:AA26"/>
    <mergeCell ref="S27:AA27"/>
    <mergeCell ref="AJ29:AR29"/>
    <mergeCell ref="H19:N19"/>
    <mergeCell ref="AS15:AV15"/>
    <mergeCell ref="AF15:AI15"/>
    <mergeCell ref="AF16:AI16"/>
    <mergeCell ref="AF17:AI17"/>
    <mergeCell ref="AB16:AE16"/>
    <mergeCell ref="H22:N22"/>
    <mergeCell ref="AS18:AV18"/>
    <mergeCell ref="AJ18:AR18"/>
    <mergeCell ref="S21:AA21"/>
    <mergeCell ref="AJ22:AR22"/>
    <mergeCell ref="H21:N21"/>
    <mergeCell ref="AJ16:AR16"/>
    <mergeCell ref="H25:N25"/>
    <mergeCell ref="AS29:AV29"/>
    <mergeCell ref="S22:AA22"/>
    <mergeCell ref="O4:AV5"/>
    <mergeCell ref="H18:N18"/>
    <mergeCell ref="O18:R18"/>
    <mergeCell ref="H16:N16"/>
    <mergeCell ref="B2:AV2"/>
    <mergeCell ref="B7:N8"/>
    <mergeCell ref="B4:N5"/>
    <mergeCell ref="O7:AV8"/>
    <mergeCell ref="B9:N10"/>
    <mergeCell ref="AB15:AE15"/>
    <mergeCell ref="T17:Z17"/>
    <mergeCell ref="O9:AV10"/>
    <mergeCell ref="B15:G20"/>
    <mergeCell ref="O19:R19"/>
    <mergeCell ref="B13:N14"/>
    <mergeCell ref="O13:AV14"/>
    <mergeCell ref="S16:AA16"/>
    <mergeCell ref="S18:AA18"/>
    <mergeCell ref="H17:N17"/>
    <mergeCell ref="AS17:AV17"/>
    <mergeCell ref="AB17:AE17"/>
    <mergeCell ref="AJ19:AR19"/>
    <mergeCell ref="S19:AA19"/>
    <mergeCell ref="H15:N15"/>
  </mergeCells>
  <phoneticPr fontId="2"/>
  <printOptions horizontalCentered="1"/>
  <pageMargins left="0.39370078740157483" right="0.39370078740157483" top="0.41" bottom="0.26" header="0.35" footer="0.24"/>
  <pageSetup paperSize="9" scale="98"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Y43"/>
  <sheetViews>
    <sheetView view="pageBreakPreview" zoomScale="75" zoomScaleNormal="100" workbookViewId="0">
      <selection activeCell="B7" sqref="B7:N8"/>
    </sheetView>
  </sheetViews>
  <sheetFormatPr defaultRowHeight="18.600000000000001" customHeight="1"/>
  <cols>
    <col min="1" max="1" width="2.125" style="1" customWidth="1"/>
    <col min="2" max="14" width="2.375" style="1" customWidth="1"/>
    <col min="15" max="47" width="2" style="1" customWidth="1"/>
    <col min="48" max="48" width="1.875" style="1" customWidth="1"/>
    <col min="49" max="49" width="2.125" style="1" customWidth="1"/>
    <col min="50" max="50" width="13.25" style="1" customWidth="1"/>
    <col min="51" max="51" width="2.75" style="1" customWidth="1"/>
    <col min="52" max="61" width="2.125" style="1" customWidth="1"/>
    <col min="62" max="16384" width="9" style="1"/>
  </cols>
  <sheetData>
    <row r="1" spans="2:51" ht="36.75" customHeight="1"/>
    <row r="2" spans="2:51" ht="18.600000000000001" customHeight="1">
      <c r="B2" s="289" t="s">
        <v>25</v>
      </c>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X2" s="11" t="s">
        <v>43</v>
      </c>
      <c r="AY2" s="12">
        <v>5</v>
      </c>
    </row>
    <row r="3" spans="2:51" ht="9.75" customHeight="1">
      <c r="AS3" s="3"/>
      <c r="AT3" s="3"/>
      <c r="AU3" s="3"/>
      <c r="AV3" s="2"/>
    </row>
    <row r="4" spans="2:51" ht="15.75" customHeight="1">
      <c r="B4" s="291" t="s">
        <v>110</v>
      </c>
      <c r="C4" s="292"/>
      <c r="D4" s="292"/>
      <c r="E4" s="292"/>
      <c r="F4" s="292"/>
      <c r="G4" s="292"/>
      <c r="H4" s="292"/>
      <c r="I4" s="292"/>
      <c r="J4" s="292"/>
      <c r="K4" s="292"/>
      <c r="L4" s="292"/>
      <c r="M4" s="292"/>
      <c r="N4" s="293"/>
      <c r="O4" s="291" t="e">
        <f>VLOOKUP($AY$2,Data,3,FALSE)</f>
        <v>#REF!</v>
      </c>
      <c r="P4" s="292"/>
      <c r="Q4" s="29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3"/>
    </row>
    <row r="5" spans="2:51" ht="15.75" customHeight="1">
      <c r="B5" s="294"/>
      <c r="C5" s="295"/>
      <c r="D5" s="295"/>
      <c r="E5" s="295"/>
      <c r="F5" s="295"/>
      <c r="G5" s="295"/>
      <c r="H5" s="295"/>
      <c r="I5" s="295"/>
      <c r="J5" s="295"/>
      <c r="K5" s="295"/>
      <c r="L5" s="295"/>
      <c r="M5" s="295"/>
      <c r="N5" s="296"/>
      <c r="O5" s="294"/>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6"/>
    </row>
    <row r="6" spans="2:51" ht="23.25" customHeight="1">
      <c r="B6" s="303" t="s">
        <v>23</v>
      </c>
      <c r="C6" s="304"/>
      <c r="D6" s="304"/>
      <c r="E6" s="304"/>
      <c r="F6" s="304"/>
      <c r="G6" s="304"/>
      <c r="H6" s="304"/>
      <c r="I6" s="304"/>
      <c r="J6" s="304"/>
      <c r="K6" s="304"/>
      <c r="L6" s="304"/>
      <c r="M6" s="304"/>
      <c r="N6" s="305"/>
      <c r="O6" s="307" t="e">
        <f>VLOOKUP($AY$2,Data,4,FALSE)</f>
        <v>#REF!</v>
      </c>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8"/>
      <c r="AS6" s="308"/>
      <c r="AT6" s="308"/>
      <c r="AU6" s="308"/>
      <c r="AV6" s="309"/>
    </row>
    <row r="7" spans="2:51" ht="18.600000000000001" customHeight="1">
      <c r="B7" s="176" t="s">
        <v>26</v>
      </c>
      <c r="C7" s="177"/>
      <c r="D7" s="177"/>
      <c r="E7" s="177"/>
      <c r="F7" s="177"/>
      <c r="G7" s="177"/>
      <c r="H7" s="177"/>
      <c r="I7" s="177"/>
      <c r="J7" s="177"/>
      <c r="K7" s="177"/>
      <c r="L7" s="177"/>
      <c r="M7" s="177"/>
      <c r="N7" s="178"/>
      <c r="O7" s="291" t="e">
        <f>VLOOKUP($AY$2,Data,5,FALSE)&amp;VLOOKUP($AY$2,Data,6,FALSE)</f>
        <v>#REF!</v>
      </c>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3"/>
    </row>
    <row r="8" spans="2:51" ht="18.600000000000001" customHeight="1">
      <c r="B8" s="179"/>
      <c r="C8" s="180"/>
      <c r="D8" s="180"/>
      <c r="E8" s="180"/>
      <c r="F8" s="180"/>
      <c r="G8" s="180"/>
      <c r="H8" s="180"/>
      <c r="I8" s="180"/>
      <c r="J8" s="180"/>
      <c r="K8" s="180"/>
      <c r="L8" s="180"/>
      <c r="M8" s="180"/>
      <c r="N8" s="181"/>
      <c r="O8" s="294"/>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6"/>
    </row>
    <row r="9" spans="2:51" ht="17.25" customHeight="1">
      <c r="B9" s="176" t="s">
        <v>24</v>
      </c>
      <c r="C9" s="177"/>
      <c r="D9" s="177"/>
      <c r="E9" s="177"/>
      <c r="F9" s="177"/>
      <c r="G9" s="177"/>
      <c r="H9" s="177"/>
      <c r="I9" s="177"/>
      <c r="J9" s="177"/>
      <c r="K9" s="177"/>
      <c r="L9" s="177"/>
      <c r="M9" s="177"/>
      <c r="N9" s="178"/>
      <c r="O9" s="291" t="e">
        <f>VLOOKUP($AY$2,Data,7,FALSE)</f>
        <v>#REF!</v>
      </c>
      <c r="P9" s="292"/>
      <c r="Q9" s="292"/>
      <c r="R9" s="292"/>
      <c r="S9" s="292"/>
      <c r="T9" s="292"/>
      <c r="U9" s="292"/>
      <c r="V9" s="292"/>
      <c r="W9" s="292"/>
      <c r="X9" s="292"/>
      <c r="Y9" s="292"/>
      <c r="Z9" s="292"/>
      <c r="AA9" s="292"/>
      <c r="AB9" s="292"/>
      <c r="AC9" s="292"/>
      <c r="AD9" s="292"/>
      <c r="AE9" s="292"/>
      <c r="AF9" s="292"/>
      <c r="AG9" s="292"/>
      <c r="AH9" s="292"/>
      <c r="AI9" s="292"/>
      <c r="AJ9" s="292"/>
      <c r="AK9" s="292"/>
      <c r="AL9" s="292"/>
      <c r="AM9" s="292"/>
      <c r="AN9" s="292"/>
      <c r="AO9" s="292"/>
      <c r="AP9" s="292"/>
      <c r="AQ9" s="292"/>
      <c r="AR9" s="292"/>
      <c r="AS9" s="292"/>
      <c r="AT9" s="292"/>
      <c r="AU9" s="292"/>
      <c r="AV9" s="293"/>
    </row>
    <row r="10" spans="2:51" ht="17.25" customHeight="1">
      <c r="B10" s="179"/>
      <c r="C10" s="180"/>
      <c r="D10" s="180"/>
      <c r="E10" s="180"/>
      <c r="F10" s="180"/>
      <c r="G10" s="180"/>
      <c r="H10" s="180"/>
      <c r="I10" s="180"/>
      <c r="J10" s="180"/>
      <c r="K10" s="180"/>
      <c r="L10" s="180"/>
      <c r="M10" s="180"/>
      <c r="N10" s="181"/>
      <c r="O10" s="294"/>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6"/>
    </row>
    <row r="11" spans="2:51" ht="15.75" customHeight="1">
      <c r="B11" s="192" t="s">
        <v>111</v>
      </c>
      <c r="C11" s="177"/>
      <c r="D11" s="177"/>
      <c r="E11" s="177"/>
      <c r="F11" s="177"/>
      <c r="G11" s="177"/>
      <c r="H11" s="177"/>
      <c r="I11" s="177"/>
      <c r="J11" s="177"/>
      <c r="K11" s="177"/>
      <c r="L11" s="177"/>
      <c r="M11" s="177"/>
      <c r="N11" s="178"/>
      <c r="O11" s="323" t="e">
        <f>VLOOKUP($AY$2,Data,8,FALSE)</f>
        <v>#REF!</v>
      </c>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5"/>
    </row>
    <row r="12" spans="2:51" ht="15.75" customHeight="1">
      <c r="B12" s="179"/>
      <c r="C12" s="180"/>
      <c r="D12" s="180"/>
      <c r="E12" s="180"/>
      <c r="F12" s="180"/>
      <c r="G12" s="180"/>
      <c r="H12" s="180"/>
      <c r="I12" s="180"/>
      <c r="J12" s="180"/>
      <c r="K12" s="180"/>
      <c r="L12" s="180"/>
      <c r="M12" s="180"/>
      <c r="N12" s="181"/>
      <c r="O12" s="326"/>
      <c r="P12" s="327"/>
      <c r="Q12" s="327"/>
      <c r="R12" s="327"/>
      <c r="S12" s="327"/>
      <c r="T12" s="327"/>
      <c r="U12" s="327"/>
      <c r="V12" s="327"/>
      <c r="W12" s="327"/>
      <c r="X12" s="327"/>
      <c r="Y12" s="327"/>
      <c r="Z12" s="327"/>
      <c r="AA12" s="327"/>
      <c r="AB12" s="327"/>
      <c r="AC12" s="327"/>
      <c r="AD12" s="327"/>
      <c r="AE12" s="327"/>
      <c r="AF12" s="327"/>
      <c r="AG12" s="327"/>
      <c r="AH12" s="327"/>
      <c r="AI12" s="327"/>
      <c r="AJ12" s="327"/>
      <c r="AK12" s="327"/>
      <c r="AL12" s="327"/>
      <c r="AM12" s="327"/>
      <c r="AN12" s="327"/>
      <c r="AO12" s="327"/>
      <c r="AP12" s="327"/>
      <c r="AQ12" s="327"/>
      <c r="AR12" s="327"/>
      <c r="AS12" s="327"/>
      <c r="AT12" s="327"/>
      <c r="AU12" s="327"/>
      <c r="AV12" s="328"/>
    </row>
    <row r="13" spans="2:51" ht="18.600000000000001" customHeight="1">
      <c r="B13" s="266" t="s">
        <v>114</v>
      </c>
      <c r="C13" s="267"/>
      <c r="D13" s="267"/>
      <c r="E13" s="267"/>
      <c r="F13" s="267"/>
      <c r="G13" s="267"/>
      <c r="H13" s="267"/>
      <c r="I13" s="267"/>
      <c r="J13" s="267"/>
      <c r="K13" s="267"/>
      <c r="L13" s="267"/>
      <c r="M13" s="267"/>
      <c r="N13" s="268"/>
      <c r="O13" s="272" t="e">
        <f>VLOOKUP($AY$2,Data,2,FALSE)</f>
        <v>#REF!</v>
      </c>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4"/>
    </row>
    <row r="14" spans="2:51" ht="18.600000000000001" customHeight="1">
      <c r="B14" s="269"/>
      <c r="C14" s="270"/>
      <c r="D14" s="270"/>
      <c r="E14" s="270"/>
      <c r="F14" s="270"/>
      <c r="G14" s="270"/>
      <c r="H14" s="270"/>
      <c r="I14" s="270"/>
      <c r="J14" s="270"/>
      <c r="K14" s="270"/>
      <c r="L14" s="270"/>
      <c r="M14" s="270"/>
      <c r="N14" s="271"/>
      <c r="O14" s="275"/>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7"/>
    </row>
    <row r="15" spans="2:51" ht="24.75" customHeight="1">
      <c r="B15" s="176" t="s">
        <v>9</v>
      </c>
      <c r="C15" s="177"/>
      <c r="D15" s="177"/>
      <c r="E15" s="177"/>
      <c r="F15" s="177"/>
      <c r="G15" s="260"/>
      <c r="H15" s="237" t="s">
        <v>4</v>
      </c>
      <c r="I15" s="238"/>
      <c r="J15" s="238"/>
      <c r="K15" s="238"/>
      <c r="L15" s="238"/>
      <c r="M15" s="238"/>
      <c r="N15" s="239"/>
      <c r="O15" s="168" t="s">
        <v>12</v>
      </c>
      <c r="P15" s="169"/>
      <c r="Q15" s="169"/>
      <c r="R15" s="169"/>
      <c r="S15" s="281" t="e">
        <f>IF(VLOOKUP($AY$2,Data,10,FALSE)=0,"-",VLOOKUP($AY$2,Data,10,FALSE))</f>
        <v>#REF!</v>
      </c>
      <c r="T15" s="281"/>
      <c r="U15" s="281"/>
      <c r="V15" s="281"/>
      <c r="W15" s="281"/>
      <c r="X15" s="281"/>
      <c r="Y15" s="281"/>
      <c r="Z15" s="281"/>
      <c r="AA15" s="281"/>
      <c r="AB15" s="281"/>
      <c r="AC15" s="281"/>
      <c r="AD15" s="281"/>
      <c r="AE15" s="282"/>
      <c r="AF15" s="168" t="s">
        <v>13</v>
      </c>
      <c r="AG15" s="169"/>
      <c r="AH15" s="169"/>
      <c r="AI15" s="169"/>
      <c r="AJ15" s="281" t="e">
        <f>IF(VLOOKUP($AY$2,Data,9,FALSE)=0,"-",VLOOKUP($AY$2,Data,9,FALSE))</f>
        <v>#REF!</v>
      </c>
      <c r="AK15" s="281"/>
      <c r="AL15" s="281"/>
      <c r="AM15" s="281"/>
      <c r="AN15" s="281"/>
      <c r="AO15" s="281"/>
      <c r="AP15" s="281"/>
      <c r="AQ15" s="281"/>
      <c r="AR15" s="281"/>
      <c r="AS15" s="281"/>
      <c r="AT15" s="281"/>
      <c r="AU15" s="281"/>
      <c r="AV15" s="282"/>
    </row>
    <row r="16" spans="2:51" ht="24.75" customHeight="1">
      <c r="B16" s="193"/>
      <c r="C16" s="194"/>
      <c r="D16" s="194"/>
      <c r="E16" s="194"/>
      <c r="F16" s="194"/>
      <c r="G16" s="261"/>
      <c r="H16" s="229" t="s">
        <v>5</v>
      </c>
      <c r="I16" s="230"/>
      <c r="J16" s="230"/>
      <c r="K16" s="230"/>
      <c r="L16" s="230"/>
      <c r="M16" s="230"/>
      <c r="N16" s="231"/>
      <c r="O16" s="232" t="s">
        <v>12</v>
      </c>
      <c r="P16" s="233"/>
      <c r="Q16" s="233"/>
      <c r="R16" s="233"/>
      <c r="S16" s="234" t="e">
        <f>IF(VLOOKUP($AY$2,Data,16,FALSE)=0,"-",VLOOKUP($AY$2,Data,16,FALSE))</f>
        <v>#REF!</v>
      </c>
      <c r="T16" s="234"/>
      <c r="U16" s="234"/>
      <c r="V16" s="234"/>
      <c r="W16" s="234"/>
      <c r="X16" s="234"/>
      <c r="Y16" s="234"/>
      <c r="Z16" s="234"/>
      <c r="AA16" s="234"/>
      <c r="AB16" s="235" t="s">
        <v>29</v>
      </c>
      <c r="AC16" s="235"/>
      <c r="AD16" s="235"/>
      <c r="AE16" s="236"/>
      <c r="AF16" s="232" t="s">
        <v>13</v>
      </c>
      <c r="AG16" s="233"/>
      <c r="AH16" s="233"/>
      <c r="AI16" s="233"/>
      <c r="AJ16" s="234" t="e">
        <f>IF(VLOOKUP($AY$2,Data,11,FALSE)=0,"-",VLOOKUP($AY$2,Data,11,FALSE))</f>
        <v>#REF!</v>
      </c>
      <c r="AK16" s="234"/>
      <c r="AL16" s="234"/>
      <c r="AM16" s="234"/>
      <c r="AN16" s="234"/>
      <c r="AO16" s="234"/>
      <c r="AP16" s="234"/>
      <c r="AQ16" s="234"/>
      <c r="AR16" s="234"/>
      <c r="AS16" s="235" t="s">
        <v>30</v>
      </c>
      <c r="AT16" s="235"/>
      <c r="AU16" s="235"/>
      <c r="AV16" s="236"/>
    </row>
    <row r="17" spans="2:48" ht="24.75" customHeight="1">
      <c r="B17" s="193"/>
      <c r="C17" s="194"/>
      <c r="D17" s="194"/>
      <c r="E17" s="194"/>
      <c r="F17" s="194"/>
      <c r="G17" s="261"/>
      <c r="H17" s="278" t="s">
        <v>19</v>
      </c>
      <c r="I17" s="279"/>
      <c r="J17" s="279"/>
      <c r="K17" s="279"/>
      <c r="L17" s="279"/>
      <c r="M17" s="279"/>
      <c r="N17" s="280"/>
      <c r="O17" s="244" t="s">
        <v>12</v>
      </c>
      <c r="P17" s="245"/>
      <c r="Q17" s="245"/>
      <c r="R17" s="245"/>
      <c r="S17" s="13" t="s">
        <v>44</v>
      </c>
      <c r="T17" s="306" t="e">
        <f>IF(VLOOKUP($AY$2,Data,17,FALSE)=0,"-",VLOOKUP($AY$2,Data,17,FALSE))</f>
        <v>#REF!</v>
      </c>
      <c r="U17" s="306"/>
      <c r="V17" s="306"/>
      <c r="W17" s="306"/>
      <c r="X17" s="306"/>
      <c r="Y17" s="306"/>
      <c r="Z17" s="306"/>
      <c r="AA17" s="13" t="s">
        <v>45</v>
      </c>
      <c r="AB17" s="235" t="s">
        <v>29</v>
      </c>
      <c r="AC17" s="235"/>
      <c r="AD17" s="235"/>
      <c r="AE17" s="236"/>
      <c r="AF17" s="244" t="s">
        <v>13</v>
      </c>
      <c r="AG17" s="245"/>
      <c r="AH17" s="245"/>
      <c r="AI17" s="245"/>
      <c r="AJ17" s="13" t="s">
        <v>46</v>
      </c>
      <c r="AK17" s="306" t="e">
        <f>IF(VLOOKUP($AY$2,Data,12,FALSE)=0,"-",VLOOKUP($AY$2,Data,12,FALSE))</f>
        <v>#REF!</v>
      </c>
      <c r="AL17" s="306"/>
      <c r="AM17" s="306"/>
      <c r="AN17" s="306"/>
      <c r="AO17" s="306"/>
      <c r="AP17" s="306"/>
      <c r="AQ17" s="306"/>
      <c r="AR17" s="13" t="s">
        <v>47</v>
      </c>
      <c r="AS17" s="235" t="s">
        <v>30</v>
      </c>
      <c r="AT17" s="235"/>
      <c r="AU17" s="235"/>
      <c r="AV17" s="236"/>
    </row>
    <row r="18" spans="2:48" ht="24.75" customHeight="1">
      <c r="B18" s="193"/>
      <c r="C18" s="194"/>
      <c r="D18" s="194"/>
      <c r="E18" s="194"/>
      <c r="F18" s="194"/>
      <c r="G18" s="261"/>
      <c r="H18" s="257" t="s">
        <v>6</v>
      </c>
      <c r="I18" s="258"/>
      <c r="J18" s="258"/>
      <c r="K18" s="258"/>
      <c r="L18" s="258"/>
      <c r="M18" s="258"/>
      <c r="N18" s="259"/>
      <c r="O18" s="244" t="s">
        <v>12</v>
      </c>
      <c r="P18" s="245"/>
      <c r="Q18" s="245"/>
      <c r="R18" s="245"/>
      <c r="S18" s="306" t="e">
        <f>IF(VLOOKUP($AY$2,Data,18,FALSE)=0,"-",VLOOKUP($AY$2,Data,18,FALSE))</f>
        <v>#REF!</v>
      </c>
      <c r="T18" s="306"/>
      <c r="U18" s="306"/>
      <c r="V18" s="306"/>
      <c r="W18" s="306"/>
      <c r="X18" s="306"/>
      <c r="Y18" s="306"/>
      <c r="Z18" s="306"/>
      <c r="AA18" s="306"/>
      <c r="AB18" s="253"/>
      <c r="AC18" s="253"/>
      <c r="AD18" s="253"/>
      <c r="AE18" s="254"/>
      <c r="AF18" s="244" t="s">
        <v>13</v>
      </c>
      <c r="AG18" s="245"/>
      <c r="AH18" s="245"/>
      <c r="AI18" s="245"/>
      <c r="AJ18" s="306" t="e">
        <f>IF(VLOOKUP($AY$2,Data,13,FALSE)=0,"-",VLOOKUP($AY$2,Data,13,FALSE))</f>
        <v>#REF!</v>
      </c>
      <c r="AK18" s="306"/>
      <c r="AL18" s="306"/>
      <c r="AM18" s="306"/>
      <c r="AN18" s="306"/>
      <c r="AO18" s="306"/>
      <c r="AP18" s="306"/>
      <c r="AQ18" s="306"/>
      <c r="AR18" s="306"/>
      <c r="AS18" s="253"/>
      <c r="AT18" s="253"/>
      <c r="AU18" s="253"/>
      <c r="AV18" s="254"/>
    </row>
    <row r="19" spans="2:48" ht="24.75" customHeight="1">
      <c r="B19" s="193"/>
      <c r="C19" s="194"/>
      <c r="D19" s="194"/>
      <c r="E19" s="194"/>
      <c r="F19" s="194"/>
      <c r="G19" s="261"/>
      <c r="H19" s="257" t="s">
        <v>112</v>
      </c>
      <c r="I19" s="258"/>
      <c r="J19" s="258"/>
      <c r="K19" s="258"/>
      <c r="L19" s="258"/>
      <c r="M19" s="258"/>
      <c r="N19" s="259"/>
      <c r="O19" s="244" t="s">
        <v>12</v>
      </c>
      <c r="P19" s="245"/>
      <c r="Q19" s="245"/>
      <c r="R19" s="245"/>
      <c r="S19" s="306" t="e">
        <f>IF(VLOOKUP($AY$2,Data,19,FALSE)=0,"-",VLOOKUP($AY$2,Data,19,FALSE))</f>
        <v>#REF!</v>
      </c>
      <c r="T19" s="306"/>
      <c r="U19" s="306"/>
      <c r="V19" s="306"/>
      <c r="W19" s="306"/>
      <c r="X19" s="306"/>
      <c r="Y19" s="306"/>
      <c r="Z19" s="306"/>
      <c r="AA19" s="306"/>
      <c r="AB19" s="255" t="s">
        <v>31</v>
      </c>
      <c r="AC19" s="255"/>
      <c r="AD19" s="255"/>
      <c r="AE19" s="256"/>
      <c r="AF19" s="244" t="s">
        <v>13</v>
      </c>
      <c r="AG19" s="245"/>
      <c r="AH19" s="245"/>
      <c r="AI19" s="245"/>
      <c r="AJ19" s="306" t="e">
        <f>IF(VLOOKUP($AY$2,Data,14,FALSE)=0,"-",VLOOKUP($AY$2,Data,14,FALSE))</f>
        <v>#REF!</v>
      </c>
      <c r="AK19" s="306"/>
      <c r="AL19" s="306"/>
      <c r="AM19" s="306"/>
      <c r="AN19" s="306"/>
      <c r="AO19" s="306"/>
      <c r="AP19" s="306"/>
      <c r="AQ19" s="306"/>
      <c r="AR19" s="306"/>
      <c r="AS19" s="255" t="s">
        <v>32</v>
      </c>
      <c r="AT19" s="255"/>
      <c r="AU19" s="255"/>
      <c r="AV19" s="256"/>
    </row>
    <row r="20" spans="2:48" ht="24.75" customHeight="1">
      <c r="B20" s="179"/>
      <c r="C20" s="180"/>
      <c r="D20" s="180"/>
      <c r="E20" s="180"/>
      <c r="F20" s="180"/>
      <c r="G20" s="262"/>
      <c r="H20" s="219" t="s">
        <v>113</v>
      </c>
      <c r="I20" s="220"/>
      <c r="J20" s="220"/>
      <c r="K20" s="220"/>
      <c r="L20" s="220"/>
      <c r="M20" s="220"/>
      <c r="N20" s="221"/>
      <c r="O20" s="222" t="s">
        <v>12</v>
      </c>
      <c r="P20" s="223"/>
      <c r="Q20" s="223"/>
      <c r="R20" s="223"/>
      <c r="S20" s="240" t="e">
        <f>IF(VLOOKUP($AY$2,Data,20,FALSE)=0,"-",VLOOKUP($AY$2,Data,20,FALSE))</f>
        <v>#REF!</v>
      </c>
      <c r="T20" s="240"/>
      <c r="U20" s="240"/>
      <c r="V20" s="240"/>
      <c r="W20" s="240"/>
      <c r="X20" s="240"/>
      <c r="Y20" s="240"/>
      <c r="Z20" s="240"/>
      <c r="AA20" s="240"/>
      <c r="AB20" s="241" t="s">
        <v>31</v>
      </c>
      <c r="AC20" s="241"/>
      <c r="AD20" s="241"/>
      <c r="AE20" s="242"/>
      <c r="AF20" s="222" t="s">
        <v>13</v>
      </c>
      <c r="AG20" s="223"/>
      <c r="AH20" s="223"/>
      <c r="AI20" s="223"/>
      <c r="AJ20" s="240" t="e">
        <f>IF(VLOOKUP($AY$2,Data,15,FALSE)=0,"-",VLOOKUP($AY$2,Data,15,FALSE))</f>
        <v>#REF!</v>
      </c>
      <c r="AK20" s="240"/>
      <c r="AL20" s="240"/>
      <c r="AM20" s="240"/>
      <c r="AN20" s="240"/>
      <c r="AO20" s="240"/>
      <c r="AP20" s="240"/>
      <c r="AQ20" s="240"/>
      <c r="AR20" s="240"/>
      <c r="AS20" s="241" t="s">
        <v>32</v>
      </c>
      <c r="AT20" s="241"/>
      <c r="AU20" s="241"/>
      <c r="AV20" s="242"/>
    </row>
    <row r="21" spans="2:48" ht="24.75" customHeight="1">
      <c r="B21" s="176" t="s">
        <v>10</v>
      </c>
      <c r="C21" s="224"/>
      <c r="D21" s="224"/>
      <c r="E21" s="224"/>
      <c r="F21" s="224"/>
      <c r="G21" s="251"/>
      <c r="H21" s="237" t="s">
        <v>5</v>
      </c>
      <c r="I21" s="238"/>
      <c r="J21" s="238"/>
      <c r="K21" s="238"/>
      <c r="L21" s="238"/>
      <c r="M21" s="238"/>
      <c r="N21" s="239"/>
      <c r="O21" s="168" t="s">
        <v>12</v>
      </c>
      <c r="P21" s="169"/>
      <c r="Q21" s="169"/>
      <c r="R21" s="169"/>
      <c r="S21" s="249" t="e">
        <f>IF(VLOOKUP($AY$2,Data,24,FALSE)=0,"-",VLOOKUP($AY$2,Data,24,FALSE))</f>
        <v>#REF!</v>
      </c>
      <c r="T21" s="249"/>
      <c r="U21" s="249"/>
      <c r="V21" s="249"/>
      <c r="W21" s="249"/>
      <c r="X21" s="249"/>
      <c r="Y21" s="249"/>
      <c r="Z21" s="249"/>
      <c r="AA21" s="249"/>
      <c r="AB21" s="247" t="s">
        <v>29</v>
      </c>
      <c r="AC21" s="247"/>
      <c r="AD21" s="247"/>
      <c r="AE21" s="248"/>
      <c r="AF21" s="168" t="s">
        <v>13</v>
      </c>
      <c r="AG21" s="169"/>
      <c r="AH21" s="169"/>
      <c r="AI21" s="169"/>
      <c r="AJ21" s="249" t="e">
        <f>IF(VLOOKUP($AY$2,Data,21,FALSE)=0,"-",VLOOKUP($AY$2,Data,21,FALSE))</f>
        <v>#REF!</v>
      </c>
      <c r="AK21" s="249"/>
      <c r="AL21" s="249"/>
      <c r="AM21" s="249"/>
      <c r="AN21" s="249"/>
      <c r="AO21" s="249"/>
      <c r="AP21" s="249"/>
      <c r="AQ21" s="249"/>
      <c r="AR21" s="249"/>
      <c r="AS21" s="247" t="s">
        <v>30</v>
      </c>
      <c r="AT21" s="247"/>
      <c r="AU21" s="247"/>
      <c r="AV21" s="248"/>
    </row>
    <row r="22" spans="2:48" ht="24.75" customHeight="1">
      <c r="B22" s="225"/>
      <c r="C22" s="226"/>
      <c r="D22" s="226"/>
      <c r="E22" s="226"/>
      <c r="F22" s="226"/>
      <c r="G22" s="252"/>
      <c r="H22" s="229" t="s">
        <v>112</v>
      </c>
      <c r="I22" s="230"/>
      <c r="J22" s="230"/>
      <c r="K22" s="230"/>
      <c r="L22" s="230"/>
      <c r="M22" s="230"/>
      <c r="N22" s="231"/>
      <c r="O22" s="232" t="s">
        <v>12</v>
      </c>
      <c r="P22" s="233"/>
      <c r="Q22" s="233"/>
      <c r="R22" s="233"/>
      <c r="S22" s="234" t="e">
        <f>IF(VLOOKUP($AY$2,Data,25,FALSE)=0,"-",VLOOKUP($AY$2,Data,25,FALSE))</f>
        <v>#REF!</v>
      </c>
      <c r="T22" s="234"/>
      <c r="U22" s="234"/>
      <c r="V22" s="234"/>
      <c r="W22" s="234"/>
      <c r="X22" s="234"/>
      <c r="Y22" s="234"/>
      <c r="Z22" s="234"/>
      <c r="AA22" s="234"/>
      <c r="AB22" s="235" t="s">
        <v>31</v>
      </c>
      <c r="AC22" s="235"/>
      <c r="AD22" s="235"/>
      <c r="AE22" s="236"/>
      <c r="AF22" s="232" t="s">
        <v>13</v>
      </c>
      <c r="AG22" s="233"/>
      <c r="AH22" s="233"/>
      <c r="AI22" s="233"/>
      <c r="AJ22" s="234" t="e">
        <f>IF(VLOOKUP($AY$2,Data,22,FALSE)=0,"-",VLOOKUP($AY$2,Data,22,FALSE))</f>
        <v>#REF!</v>
      </c>
      <c r="AK22" s="234"/>
      <c r="AL22" s="234"/>
      <c r="AM22" s="234"/>
      <c r="AN22" s="234"/>
      <c r="AO22" s="234"/>
      <c r="AP22" s="234"/>
      <c r="AQ22" s="234"/>
      <c r="AR22" s="234"/>
      <c r="AS22" s="235" t="s">
        <v>32</v>
      </c>
      <c r="AT22" s="235"/>
      <c r="AU22" s="235"/>
      <c r="AV22" s="236"/>
    </row>
    <row r="23" spans="2:48" ht="24.75" customHeight="1">
      <c r="B23" s="225"/>
      <c r="C23" s="226"/>
      <c r="D23" s="226"/>
      <c r="E23" s="226"/>
      <c r="F23" s="226"/>
      <c r="G23" s="252"/>
      <c r="H23" s="219" t="s">
        <v>113</v>
      </c>
      <c r="I23" s="220"/>
      <c r="J23" s="220"/>
      <c r="K23" s="220"/>
      <c r="L23" s="220"/>
      <c r="M23" s="220"/>
      <c r="N23" s="221"/>
      <c r="O23" s="222" t="s">
        <v>12</v>
      </c>
      <c r="P23" s="223"/>
      <c r="Q23" s="223"/>
      <c r="R23" s="223"/>
      <c r="S23" s="240" t="e">
        <f>IF(VLOOKUP($AY$2,Data,26,FALSE)=0,"-",VLOOKUP($AY$2,Data,26,FALSE))</f>
        <v>#REF!</v>
      </c>
      <c r="T23" s="240"/>
      <c r="U23" s="240"/>
      <c r="V23" s="240"/>
      <c r="W23" s="240"/>
      <c r="X23" s="240"/>
      <c r="Y23" s="240"/>
      <c r="Z23" s="240"/>
      <c r="AA23" s="240"/>
      <c r="AB23" s="241" t="s">
        <v>31</v>
      </c>
      <c r="AC23" s="241"/>
      <c r="AD23" s="241"/>
      <c r="AE23" s="242"/>
      <c r="AF23" s="222" t="s">
        <v>13</v>
      </c>
      <c r="AG23" s="223"/>
      <c r="AH23" s="223"/>
      <c r="AI23" s="223"/>
      <c r="AJ23" s="240" t="e">
        <f>IF(VLOOKUP($AY$2,Data,23,FALSE)=0,"-",VLOOKUP($AY$2,Data,23,FALSE))</f>
        <v>#REF!</v>
      </c>
      <c r="AK23" s="240"/>
      <c r="AL23" s="240"/>
      <c r="AM23" s="240"/>
      <c r="AN23" s="240"/>
      <c r="AO23" s="240"/>
      <c r="AP23" s="240"/>
      <c r="AQ23" s="240"/>
      <c r="AR23" s="240"/>
      <c r="AS23" s="241" t="s">
        <v>32</v>
      </c>
      <c r="AT23" s="241"/>
      <c r="AU23" s="241"/>
      <c r="AV23" s="242"/>
    </row>
    <row r="24" spans="2:48" ht="24.75" customHeight="1">
      <c r="B24" s="176" t="s">
        <v>11</v>
      </c>
      <c r="C24" s="224"/>
      <c r="D24" s="224"/>
      <c r="E24" s="224"/>
      <c r="F24" s="224"/>
      <c r="G24" s="224"/>
      <c r="H24" s="237" t="s">
        <v>5</v>
      </c>
      <c r="I24" s="238"/>
      <c r="J24" s="238"/>
      <c r="K24" s="238"/>
      <c r="L24" s="238"/>
      <c r="M24" s="238"/>
      <c r="N24" s="239"/>
      <c r="O24" s="168" t="s">
        <v>12</v>
      </c>
      <c r="P24" s="169"/>
      <c r="Q24" s="169"/>
      <c r="R24" s="169"/>
      <c r="S24" s="249" t="e">
        <f>IF(VLOOKUP($AY$2,Data,30,FALSE)=0,"-",VLOOKUP($AY$2,Data,30,FALSE))</f>
        <v>#REF!</v>
      </c>
      <c r="T24" s="249"/>
      <c r="U24" s="249"/>
      <c r="V24" s="249"/>
      <c r="W24" s="249"/>
      <c r="X24" s="249"/>
      <c r="Y24" s="249"/>
      <c r="Z24" s="249"/>
      <c r="AA24" s="249"/>
      <c r="AB24" s="247" t="s">
        <v>29</v>
      </c>
      <c r="AC24" s="247"/>
      <c r="AD24" s="247"/>
      <c r="AE24" s="248"/>
      <c r="AF24" s="168" t="s">
        <v>13</v>
      </c>
      <c r="AG24" s="169"/>
      <c r="AH24" s="169"/>
      <c r="AI24" s="169"/>
      <c r="AJ24" s="249" t="e">
        <f>IF(VLOOKUP($AY$2,Data,27,FALSE)=0,"-",VLOOKUP($AY$2,Data,27,FALSE))</f>
        <v>#REF!</v>
      </c>
      <c r="AK24" s="249"/>
      <c r="AL24" s="249"/>
      <c r="AM24" s="249"/>
      <c r="AN24" s="249"/>
      <c r="AO24" s="249"/>
      <c r="AP24" s="249"/>
      <c r="AQ24" s="249"/>
      <c r="AR24" s="249"/>
      <c r="AS24" s="247" t="s">
        <v>30</v>
      </c>
      <c r="AT24" s="247"/>
      <c r="AU24" s="247"/>
      <c r="AV24" s="248"/>
    </row>
    <row r="25" spans="2:48" ht="24.75" customHeight="1">
      <c r="B25" s="225"/>
      <c r="C25" s="226"/>
      <c r="D25" s="226"/>
      <c r="E25" s="226"/>
      <c r="F25" s="226"/>
      <c r="G25" s="226"/>
      <c r="H25" s="229" t="s">
        <v>112</v>
      </c>
      <c r="I25" s="230"/>
      <c r="J25" s="230"/>
      <c r="K25" s="230"/>
      <c r="L25" s="230"/>
      <c r="M25" s="230"/>
      <c r="N25" s="231"/>
      <c r="O25" s="232" t="s">
        <v>12</v>
      </c>
      <c r="P25" s="233"/>
      <c r="Q25" s="233"/>
      <c r="R25" s="233"/>
      <c r="S25" s="234" t="e">
        <f>IF(VLOOKUP($AY$2,Data,31,FALSE)=0,"-",VLOOKUP($AY$2,Data,31,FALSE))</f>
        <v>#REF!</v>
      </c>
      <c r="T25" s="234"/>
      <c r="U25" s="234"/>
      <c r="V25" s="234"/>
      <c r="W25" s="234"/>
      <c r="X25" s="234"/>
      <c r="Y25" s="234"/>
      <c r="Z25" s="234"/>
      <c r="AA25" s="234"/>
      <c r="AB25" s="235" t="s">
        <v>31</v>
      </c>
      <c r="AC25" s="235"/>
      <c r="AD25" s="235"/>
      <c r="AE25" s="236"/>
      <c r="AF25" s="232" t="s">
        <v>13</v>
      </c>
      <c r="AG25" s="233"/>
      <c r="AH25" s="233"/>
      <c r="AI25" s="233"/>
      <c r="AJ25" s="234" t="e">
        <f>IF(VLOOKUP($AY$2,Data,28,FALSE)=0,"-",VLOOKUP($AY$2,Data,28,FALSE))</f>
        <v>#REF!</v>
      </c>
      <c r="AK25" s="234"/>
      <c r="AL25" s="234"/>
      <c r="AM25" s="234"/>
      <c r="AN25" s="234"/>
      <c r="AO25" s="234"/>
      <c r="AP25" s="234"/>
      <c r="AQ25" s="234"/>
      <c r="AR25" s="234"/>
      <c r="AS25" s="235" t="s">
        <v>32</v>
      </c>
      <c r="AT25" s="235"/>
      <c r="AU25" s="235"/>
      <c r="AV25" s="236"/>
    </row>
    <row r="26" spans="2:48" ht="24.75" customHeight="1">
      <c r="B26" s="227"/>
      <c r="C26" s="228"/>
      <c r="D26" s="228"/>
      <c r="E26" s="228"/>
      <c r="F26" s="228"/>
      <c r="G26" s="228"/>
      <c r="H26" s="219" t="s">
        <v>113</v>
      </c>
      <c r="I26" s="220"/>
      <c r="J26" s="220"/>
      <c r="K26" s="220"/>
      <c r="L26" s="220"/>
      <c r="M26" s="220"/>
      <c r="N26" s="221"/>
      <c r="O26" s="222" t="s">
        <v>12</v>
      </c>
      <c r="P26" s="223"/>
      <c r="Q26" s="223"/>
      <c r="R26" s="223"/>
      <c r="S26" s="240" t="e">
        <f>IF(VLOOKUP($AY$2,Data,32,FALSE)=0,"-",VLOOKUP($AY$2,Data,32,FALSE))</f>
        <v>#REF!</v>
      </c>
      <c r="T26" s="240"/>
      <c r="U26" s="240"/>
      <c r="V26" s="240"/>
      <c r="W26" s="240"/>
      <c r="X26" s="240"/>
      <c r="Y26" s="240"/>
      <c r="Z26" s="240"/>
      <c r="AA26" s="240"/>
      <c r="AB26" s="241" t="s">
        <v>31</v>
      </c>
      <c r="AC26" s="241"/>
      <c r="AD26" s="241"/>
      <c r="AE26" s="242"/>
      <c r="AF26" s="222" t="s">
        <v>13</v>
      </c>
      <c r="AG26" s="223"/>
      <c r="AH26" s="223"/>
      <c r="AI26" s="223"/>
      <c r="AJ26" s="240" t="e">
        <f>IF(VLOOKUP($AY$2,Data,29,FALSE)=0,"-",VLOOKUP($AY$2,Data,29,FALSE))</f>
        <v>#REF!</v>
      </c>
      <c r="AK26" s="240"/>
      <c r="AL26" s="240"/>
      <c r="AM26" s="240"/>
      <c r="AN26" s="240"/>
      <c r="AO26" s="240"/>
      <c r="AP26" s="240"/>
      <c r="AQ26" s="240"/>
      <c r="AR26" s="240"/>
      <c r="AS26" s="241" t="s">
        <v>32</v>
      </c>
      <c r="AT26" s="241"/>
      <c r="AU26" s="241"/>
      <c r="AV26" s="242"/>
    </row>
    <row r="27" spans="2:48" ht="24.75" customHeight="1">
      <c r="B27" s="210" t="s">
        <v>7</v>
      </c>
      <c r="C27" s="211"/>
      <c r="D27" s="211"/>
      <c r="E27" s="211"/>
      <c r="F27" s="211"/>
      <c r="G27" s="211"/>
      <c r="H27" s="211"/>
      <c r="I27" s="211"/>
      <c r="J27" s="211"/>
      <c r="K27" s="211"/>
      <c r="L27" s="211"/>
      <c r="M27" s="211"/>
      <c r="N27" s="212"/>
      <c r="O27" s="216" t="s">
        <v>12</v>
      </c>
      <c r="P27" s="217"/>
      <c r="Q27" s="217"/>
      <c r="R27" s="217"/>
      <c r="S27" s="218" t="e">
        <f>IF(VLOOKUP($AY$2,Data,34,FALSE)=0,"-",VLOOKUP($AY$2,Data,34,FALSE))</f>
        <v>#REF!</v>
      </c>
      <c r="T27" s="218"/>
      <c r="U27" s="218"/>
      <c r="V27" s="218"/>
      <c r="W27" s="218"/>
      <c r="X27" s="218"/>
      <c r="Y27" s="218"/>
      <c r="Z27" s="218"/>
      <c r="AA27" s="218"/>
      <c r="AB27" s="214" t="s">
        <v>29</v>
      </c>
      <c r="AC27" s="214"/>
      <c r="AD27" s="214"/>
      <c r="AE27" s="215"/>
      <c r="AF27" s="216" t="s">
        <v>13</v>
      </c>
      <c r="AG27" s="217"/>
      <c r="AH27" s="217"/>
      <c r="AI27" s="217"/>
      <c r="AJ27" s="218" t="e">
        <f>IF(VLOOKUP($AY$2,Data,33,FALSE)=0,"-",VLOOKUP($AY$2,Data,33,FALSE))</f>
        <v>#REF!</v>
      </c>
      <c r="AK27" s="218"/>
      <c r="AL27" s="218"/>
      <c r="AM27" s="218"/>
      <c r="AN27" s="218"/>
      <c r="AO27" s="218"/>
      <c r="AP27" s="218"/>
      <c r="AQ27" s="218"/>
      <c r="AR27" s="218"/>
      <c r="AS27" s="214" t="s">
        <v>30</v>
      </c>
      <c r="AT27" s="214"/>
      <c r="AU27" s="214"/>
      <c r="AV27" s="215"/>
    </row>
    <row r="28" spans="2:48" ht="24.75" customHeight="1">
      <c r="B28" s="210" t="s">
        <v>14</v>
      </c>
      <c r="C28" s="211"/>
      <c r="D28" s="211"/>
      <c r="E28" s="211"/>
      <c r="F28" s="211"/>
      <c r="G28" s="211"/>
      <c r="H28" s="211"/>
      <c r="I28" s="211"/>
      <c r="J28" s="211"/>
      <c r="K28" s="211"/>
      <c r="L28" s="211"/>
      <c r="M28" s="211"/>
      <c r="N28" s="212"/>
      <c r="O28" s="216" t="s">
        <v>12</v>
      </c>
      <c r="P28" s="217"/>
      <c r="Q28" s="217"/>
      <c r="R28" s="217"/>
      <c r="S28" s="218" t="e">
        <f>IF(VLOOKUP($AY$2,Data,38,FALSE)=0,"-",VLOOKUP($AY$2,Data,38,FALSE))</f>
        <v>#REF!</v>
      </c>
      <c r="T28" s="218"/>
      <c r="U28" s="218"/>
      <c r="V28" s="218"/>
      <c r="W28" s="218"/>
      <c r="X28" s="218"/>
      <c r="Y28" s="218"/>
      <c r="Z28" s="218"/>
      <c r="AA28" s="218"/>
      <c r="AB28" s="214" t="s">
        <v>33</v>
      </c>
      <c r="AC28" s="214"/>
      <c r="AD28" s="214"/>
      <c r="AE28" s="215"/>
      <c r="AF28" s="216" t="s">
        <v>13</v>
      </c>
      <c r="AG28" s="217"/>
      <c r="AH28" s="217"/>
      <c r="AI28" s="217"/>
      <c r="AJ28" s="218" t="e">
        <f>IF(VLOOKUP($AY$2,Data,35,FALSE)=0,"-",VLOOKUP($AY$2,Data,35,FALSE))</f>
        <v>#REF!</v>
      </c>
      <c r="AK28" s="218"/>
      <c r="AL28" s="218"/>
      <c r="AM28" s="218"/>
      <c r="AN28" s="218"/>
      <c r="AO28" s="218"/>
      <c r="AP28" s="218"/>
      <c r="AQ28" s="218"/>
      <c r="AR28" s="218"/>
      <c r="AS28" s="214" t="s">
        <v>34</v>
      </c>
      <c r="AT28" s="214"/>
      <c r="AU28" s="214"/>
      <c r="AV28" s="215"/>
    </row>
    <row r="29" spans="2:48" ht="24.75" customHeight="1">
      <c r="B29" s="210" t="s">
        <v>15</v>
      </c>
      <c r="C29" s="211"/>
      <c r="D29" s="211"/>
      <c r="E29" s="211"/>
      <c r="F29" s="211"/>
      <c r="G29" s="211"/>
      <c r="H29" s="211"/>
      <c r="I29" s="211"/>
      <c r="J29" s="211"/>
      <c r="K29" s="211"/>
      <c r="L29" s="211"/>
      <c r="M29" s="211"/>
      <c r="N29" s="212"/>
      <c r="O29" s="216" t="s">
        <v>12</v>
      </c>
      <c r="P29" s="217"/>
      <c r="Q29" s="217"/>
      <c r="R29" s="217"/>
      <c r="S29" s="218" t="e">
        <f>IF(VLOOKUP($AY$2,Data,39,FALSE)=0,"-",VLOOKUP($AY$2,Data,39,FALSE))</f>
        <v>#REF!</v>
      </c>
      <c r="T29" s="218"/>
      <c r="U29" s="218"/>
      <c r="V29" s="218"/>
      <c r="W29" s="218"/>
      <c r="X29" s="218"/>
      <c r="Y29" s="218"/>
      <c r="Z29" s="218"/>
      <c r="AA29" s="218"/>
      <c r="AB29" s="214" t="s">
        <v>29</v>
      </c>
      <c r="AC29" s="214"/>
      <c r="AD29" s="214"/>
      <c r="AE29" s="215"/>
      <c r="AF29" s="216" t="s">
        <v>13</v>
      </c>
      <c r="AG29" s="217"/>
      <c r="AH29" s="217"/>
      <c r="AI29" s="217"/>
      <c r="AJ29" s="218" t="e">
        <f>IF(VLOOKUP($AY$2,Data,36,FALSE)=0,"-",VLOOKUP($AY$2,Data,36,FALSE))</f>
        <v>#REF!</v>
      </c>
      <c r="AK29" s="218"/>
      <c r="AL29" s="218"/>
      <c r="AM29" s="218"/>
      <c r="AN29" s="218"/>
      <c r="AO29" s="218"/>
      <c r="AP29" s="218"/>
      <c r="AQ29" s="218"/>
      <c r="AR29" s="218"/>
      <c r="AS29" s="214" t="s">
        <v>30</v>
      </c>
      <c r="AT29" s="214"/>
      <c r="AU29" s="214"/>
      <c r="AV29" s="215"/>
    </row>
    <row r="30" spans="2:48" ht="24.75" customHeight="1">
      <c r="B30" s="199" t="s">
        <v>18</v>
      </c>
      <c r="C30" s="200"/>
      <c r="D30" s="200"/>
      <c r="E30" s="200"/>
      <c r="F30" s="200"/>
      <c r="G30" s="200"/>
      <c r="H30" s="200"/>
      <c r="I30" s="200"/>
      <c r="J30" s="200"/>
      <c r="K30" s="200"/>
      <c r="L30" s="200"/>
      <c r="M30" s="200"/>
      <c r="N30" s="201"/>
      <c r="O30" s="168" t="s">
        <v>12</v>
      </c>
      <c r="P30" s="169"/>
      <c r="Q30" s="169"/>
      <c r="R30" s="169"/>
      <c r="S30" s="249" t="e">
        <f>IF(VLOOKUP($AY$2,Data,40,FALSE)=0,"-",VLOOKUP($AY$2,Data,40,FALSE))</f>
        <v>#REF!</v>
      </c>
      <c r="T30" s="249"/>
      <c r="U30" s="249"/>
      <c r="V30" s="249"/>
      <c r="W30" s="249"/>
      <c r="X30" s="249"/>
      <c r="Y30" s="249"/>
      <c r="Z30" s="249"/>
      <c r="AA30" s="249"/>
      <c r="AB30" s="166" t="s">
        <v>29</v>
      </c>
      <c r="AC30" s="166"/>
      <c r="AD30" s="166"/>
      <c r="AE30" s="167"/>
      <c r="AF30" s="168" t="s">
        <v>13</v>
      </c>
      <c r="AG30" s="169"/>
      <c r="AH30" s="169"/>
      <c r="AI30" s="169"/>
      <c r="AJ30" s="249" t="e">
        <f>IF(VLOOKUP($AY$2,Data,37,FALSE)=0,"-",VLOOKUP($AY$2,Data,37,FALSE))</f>
        <v>#REF!</v>
      </c>
      <c r="AK30" s="249"/>
      <c r="AL30" s="249"/>
      <c r="AM30" s="249"/>
      <c r="AN30" s="249"/>
      <c r="AO30" s="249"/>
      <c r="AP30" s="249"/>
      <c r="AQ30" s="249"/>
      <c r="AR30" s="249"/>
      <c r="AS30" s="166" t="s">
        <v>30</v>
      </c>
      <c r="AT30" s="166"/>
      <c r="AU30" s="166"/>
      <c r="AV30" s="167"/>
    </row>
    <row r="31" spans="2:48" ht="33.75" customHeight="1">
      <c r="B31" s="199" t="s">
        <v>16</v>
      </c>
      <c r="C31" s="200"/>
      <c r="D31" s="200"/>
      <c r="E31" s="200"/>
      <c r="F31" s="200"/>
      <c r="G31" s="200"/>
      <c r="H31" s="200"/>
      <c r="I31" s="200"/>
      <c r="J31" s="200"/>
      <c r="K31" s="200"/>
      <c r="L31" s="200"/>
      <c r="M31" s="200"/>
      <c r="N31" s="201"/>
      <c r="O31" s="310" t="e">
        <f>IF(VLOOKUP($AY$2,Data,41,FALSE)=0,"-",VLOOKUP($AY$2,Data,41,FALSE))</f>
        <v>#REF!</v>
      </c>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c r="AP31" s="311"/>
      <c r="AQ31" s="311"/>
      <c r="AR31" s="311"/>
      <c r="AS31" s="311"/>
      <c r="AT31" s="311"/>
      <c r="AU31" s="311"/>
      <c r="AV31" s="312"/>
    </row>
    <row r="32" spans="2:48" ht="21.75" customHeight="1">
      <c r="B32" s="210" t="s">
        <v>8</v>
      </c>
      <c r="C32" s="211"/>
      <c r="D32" s="211"/>
      <c r="E32" s="211"/>
      <c r="F32" s="211"/>
      <c r="G32" s="211"/>
      <c r="H32" s="211"/>
      <c r="I32" s="211"/>
      <c r="J32" s="211"/>
      <c r="K32" s="211"/>
      <c r="L32" s="211"/>
      <c r="M32" s="211"/>
      <c r="N32" s="212"/>
      <c r="O32" s="310" t="e">
        <f>IF(VLOOKUP($AY$2,Data,42,FALSE)=0,"-",VLOOKUP($AY$2,Data,42,FALSE))</f>
        <v>#REF!</v>
      </c>
      <c r="P32" s="311"/>
      <c r="Q32" s="311"/>
      <c r="R32" s="311"/>
      <c r="S32" s="311"/>
      <c r="T32" s="311"/>
      <c r="U32" s="311"/>
      <c r="V32" s="311"/>
      <c r="W32" s="311"/>
      <c r="X32" s="311"/>
      <c r="Y32" s="311"/>
      <c r="Z32" s="311"/>
      <c r="AA32" s="311"/>
      <c r="AB32" s="311"/>
      <c r="AC32" s="311"/>
      <c r="AD32" s="311"/>
      <c r="AE32" s="311"/>
      <c r="AF32" s="311"/>
      <c r="AG32" s="311"/>
      <c r="AH32" s="311"/>
      <c r="AI32" s="311"/>
      <c r="AJ32" s="311"/>
      <c r="AK32" s="311"/>
      <c r="AL32" s="311"/>
      <c r="AM32" s="311"/>
      <c r="AN32" s="311"/>
      <c r="AO32" s="311"/>
      <c r="AP32" s="311"/>
      <c r="AQ32" s="311"/>
      <c r="AR32" s="311"/>
      <c r="AS32" s="311"/>
      <c r="AT32" s="311"/>
      <c r="AU32" s="311"/>
      <c r="AV32" s="312"/>
    </row>
    <row r="33" spans="2:48" ht="18.600000000000001" customHeight="1">
      <c r="B33" s="176" t="s">
        <v>2</v>
      </c>
      <c r="C33" s="202"/>
      <c r="D33" s="202"/>
      <c r="E33" s="202"/>
      <c r="F33" s="202"/>
      <c r="G33" s="202"/>
      <c r="H33" s="202"/>
      <c r="I33" s="202"/>
      <c r="J33" s="202"/>
      <c r="K33" s="202"/>
      <c r="L33" s="202"/>
      <c r="M33" s="202"/>
      <c r="N33" s="203"/>
      <c r="O33" s="182" t="s">
        <v>27</v>
      </c>
      <c r="P33" s="183"/>
      <c r="Q33" s="183"/>
      <c r="R33" s="183"/>
      <c r="S33" s="183"/>
      <c r="T33" s="183"/>
      <c r="U33" s="183"/>
      <c r="V33" s="184"/>
      <c r="W33" s="319" t="e">
        <f>VLOOKUP($AY$2,Data,43,FALSE)</f>
        <v>#REF!</v>
      </c>
      <c r="X33" s="320"/>
      <c r="Y33" s="320"/>
      <c r="Z33" s="320"/>
      <c r="AA33" s="320"/>
      <c r="AB33" s="320"/>
      <c r="AC33" s="320"/>
      <c r="AD33" s="320"/>
      <c r="AE33" s="321"/>
      <c r="AF33" s="185" t="s">
        <v>28</v>
      </c>
      <c r="AG33" s="183"/>
      <c r="AH33" s="183"/>
      <c r="AI33" s="183"/>
      <c r="AJ33" s="183"/>
      <c r="AK33" s="183"/>
      <c r="AL33" s="183"/>
      <c r="AM33" s="184"/>
      <c r="AN33" s="319" t="e">
        <f>VLOOKUP($AY$2,Data,44,FALSE)</f>
        <v>#REF!</v>
      </c>
      <c r="AO33" s="320"/>
      <c r="AP33" s="320"/>
      <c r="AQ33" s="320"/>
      <c r="AR33" s="320"/>
      <c r="AS33" s="320"/>
      <c r="AT33" s="320"/>
      <c r="AU33" s="320"/>
      <c r="AV33" s="322"/>
    </row>
    <row r="34" spans="2:48" ht="18.600000000000001" customHeight="1">
      <c r="B34" s="204"/>
      <c r="C34" s="205"/>
      <c r="D34" s="205"/>
      <c r="E34" s="205"/>
      <c r="F34" s="205"/>
      <c r="G34" s="205"/>
      <c r="H34" s="205"/>
      <c r="I34" s="205"/>
      <c r="J34" s="205"/>
      <c r="K34" s="205"/>
      <c r="L34" s="205"/>
      <c r="M34" s="205"/>
      <c r="N34" s="206"/>
      <c r="O34" s="186" t="s">
        <v>0</v>
      </c>
      <c r="P34" s="187"/>
      <c r="Q34" s="187"/>
      <c r="R34" s="187"/>
      <c r="S34" s="187"/>
      <c r="T34" s="187"/>
      <c r="U34" s="187"/>
      <c r="V34" s="188"/>
      <c r="W34" s="313" t="e">
        <f>VLOOKUP($AY$2,Data,45,FALSE)</f>
        <v>#REF!</v>
      </c>
      <c r="X34" s="314"/>
      <c r="Y34" s="314"/>
      <c r="Z34" s="314"/>
      <c r="AA34" s="314"/>
      <c r="AB34" s="314"/>
      <c r="AC34" s="314"/>
      <c r="AD34" s="314"/>
      <c r="AE34" s="314"/>
      <c r="AF34" s="314"/>
      <c r="AG34" s="314"/>
      <c r="AH34" s="314"/>
      <c r="AI34" s="314"/>
      <c r="AJ34" s="314"/>
      <c r="AK34" s="314"/>
      <c r="AL34" s="314"/>
      <c r="AM34" s="314"/>
      <c r="AN34" s="314"/>
      <c r="AO34" s="314"/>
      <c r="AP34" s="314"/>
      <c r="AQ34" s="314"/>
      <c r="AR34" s="314"/>
      <c r="AS34" s="314"/>
      <c r="AT34" s="314"/>
      <c r="AU34" s="314"/>
      <c r="AV34" s="315"/>
    </row>
    <row r="35" spans="2:48" ht="18.600000000000001" customHeight="1">
      <c r="B35" s="176" t="s">
        <v>3</v>
      </c>
      <c r="C35" s="177"/>
      <c r="D35" s="177"/>
      <c r="E35" s="177"/>
      <c r="F35" s="177"/>
      <c r="G35" s="177"/>
      <c r="H35" s="177"/>
      <c r="I35" s="177"/>
      <c r="J35" s="177"/>
      <c r="K35" s="177"/>
      <c r="L35" s="177"/>
      <c r="M35" s="177"/>
      <c r="N35" s="178"/>
      <c r="O35" s="182" t="s">
        <v>27</v>
      </c>
      <c r="P35" s="183"/>
      <c r="Q35" s="183"/>
      <c r="R35" s="183"/>
      <c r="S35" s="183"/>
      <c r="T35" s="183"/>
      <c r="U35" s="183"/>
      <c r="V35" s="184"/>
      <c r="W35" s="319" t="e">
        <f>VLOOKUP($AY$2,Data,46,FALSE)</f>
        <v>#REF!</v>
      </c>
      <c r="X35" s="320"/>
      <c r="Y35" s="320"/>
      <c r="Z35" s="320"/>
      <c r="AA35" s="320"/>
      <c r="AB35" s="320"/>
      <c r="AC35" s="320"/>
      <c r="AD35" s="320"/>
      <c r="AE35" s="321"/>
      <c r="AF35" s="185" t="s">
        <v>28</v>
      </c>
      <c r="AG35" s="183"/>
      <c r="AH35" s="183"/>
      <c r="AI35" s="183"/>
      <c r="AJ35" s="183"/>
      <c r="AK35" s="183"/>
      <c r="AL35" s="183"/>
      <c r="AM35" s="184"/>
      <c r="AN35" s="319" t="e">
        <f>VLOOKUP($AY$2,Data,47,FALSE)</f>
        <v>#REF!</v>
      </c>
      <c r="AO35" s="320"/>
      <c r="AP35" s="320"/>
      <c r="AQ35" s="320"/>
      <c r="AR35" s="320"/>
      <c r="AS35" s="320"/>
      <c r="AT35" s="320"/>
      <c r="AU35" s="320"/>
      <c r="AV35" s="322"/>
    </row>
    <row r="36" spans="2:48" ht="18.600000000000001" customHeight="1">
      <c r="B36" s="179"/>
      <c r="C36" s="180"/>
      <c r="D36" s="180"/>
      <c r="E36" s="180"/>
      <c r="F36" s="180"/>
      <c r="G36" s="180"/>
      <c r="H36" s="180"/>
      <c r="I36" s="180"/>
      <c r="J36" s="180"/>
      <c r="K36" s="180"/>
      <c r="L36" s="180"/>
      <c r="M36" s="180"/>
      <c r="N36" s="181"/>
      <c r="O36" s="186" t="s">
        <v>0</v>
      </c>
      <c r="P36" s="187"/>
      <c r="Q36" s="187"/>
      <c r="R36" s="187"/>
      <c r="S36" s="187"/>
      <c r="T36" s="187"/>
      <c r="U36" s="187"/>
      <c r="V36" s="188"/>
      <c r="W36" s="313" t="e">
        <f>VLOOKUP($AY$2,Data,48,FALSE)</f>
        <v>#REF!</v>
      </c>
      <c r="X36" s="314"/>
      <c r="Y36" s="314"/>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5"/>
    </row>
    <row r="37" spans="2:48" ht="18.600000000000001" customHeight="1">
      <c r="B37" s="192" t="s">
        <v>1</v>
      </c>
      <c r="C37" s="177"/>
      <c r="D37" s="177"/>
      <c r="E37" s="177"/>
      <c r="F37" s="177"/>
      <c r="G37" s="177"/>
      <c r="H37" s="177"/>
      <c r="I37" s="177"/>
      <c r="J37" s="177"/>
      <c r="K37" s="177"/>
      <c r="L37" s="177"/>
      <c r="M37" s="177"/>
      <c r="N37" s="178"/>
      <c r="O37" s="316" t="e">
        <f>VLOOKUP($AY$2,Data,49,FALSE)</f>
        <v>#REF!</v>
      </c>
      <c r="P37" s="317"/>
      <c r="Q37" s="317"/>
      <c r="R37" s="317"/>
      <c r="S37" s="317"/>
      <c r="T37" s="317"/>
      <c r="U37" s="317"/>
      <c r="V37" s="317"/>
      <c r="W37" s="317"/>
      <c r="X37" s="317"/>
      <c r="Y37" s="317"/>
      <c r="Z37" s="317"/>
      <c r="AA37" s="317"/>
      <c r="AB37" s="317"/>
      <c r="AC37" s="317"/>
      <c r="AD37" s="317"/>
      <c r="AE37" s="317"/>
      <c r="AF37" s="317"/>
      <c r="AG37" s="317"/>
      <c r="AH37" s="317"/>
      <c r="AI37" s="317"/>
      <c r="AJ37" s="317"/>
      <c r="AK37" s="317"/>
      <c r="AL37" s="317"/>
      <c r="AM37" s="317"/>
      <c r="AN37" s="317"/>
      <c r="AO37" s="317"/>
      <c r="AP37" s="317"/>
      <c r="AQ37" s="317"/>
      <c r="AR37" s="317"/>
      <c r="AS37" s="317"/>
      <c r="AT37" s="317"/>
      <c r="AU37" s="317"/>
      <c r="AV37" s="318"/>
    </row>
    <row r="38" spans="2:48" ht="18.600000000000001" customHeight="1">
      <c r="B38" s="193"/>
      <c r="C38" s="194"/>
      <c r="D38" s="194"/>
      <c r="E38" s="194"/>
      <c r="F38" s="194"/>
      <c r="G38" s="194"/>
      <c r="H38" s="194"/>
      <c r="I38" s="194"/>
      <c r="J38" s="194"/>
      <c r="K38" s="194"/>
      <c r="L38" s="194"/>
      <c r="M38" s="194"/>
      <c r="N38" s="195"/>
      <c r="O38" s="160"/>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2"/>
    </row>
    <row r="39" spans="2:48" ht="18.600000000000001" customHeight="1">
      <c r="B39" s="193"/>
      <c r="C39" s="194"/>
      <c r="D39" s="194"/>
      <c r="E39" s="194"/>
      <c r="F39" s="194"/>
      <c r="G39" s="194"/>
      <c r="H39" s="194"/>
      <c r="I39" s="194"/>
      <c r="J39" s="194"/>
      <c r="K39" s="194"/>
      <c r="L39" s="194"/>
      <c r="M39" s="194"/>
      <c r="N39" s="195"/>
      <c r="O39" s="163"/>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5"/>
    </row>
    <row r="40" spans="2:48" ht="18.600000000000001" customHeight="1">
      <c r="B40" s="193"/>
      <c r="C40" s="194"/>
      <c r="D40" s="194"/>
      <c r="E40" s="194"/>
      <c r="F40" s="194"/>
      <c r="G40" s="194"/>
      <c r="H40" s="194"/>
      <c r="I40" s="194"/>
      <c r="J40" s="194"/>
      <c r="K40" s="194"/>
      <c r="L40" s="194"/>
      <c r="M40" s="194"/>
      <c r="N40" s="195"/>
      <c r="O40" s="163"/>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5"/>
    </row>
    <row r="41" spans="2:48" ht="18.600000000000001" customHeight="1">
      <c r="B41" s="193"/>
      <c r="C41" s="194"/>
      <c r="D41" s="194"/>
      <c r="E41" s="194"/>
      <c r="F41" s="194"/>
      <c r="G41" s="194"/>
      <c r="H41" s="194"/>
      <c r="I41" s="194"/>
      <c r="J41" s="194"/>
      <c r="K41" s="194"/>
      <c r="L41" s="194"/>
      <c r="M41" s="194"/>
      <c r="N41" s="195"/>
      <c r="O41" s="171"/>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3"/>
    </row>
    <row r="42" spans="2:48" ht="18.600000000000001" customHeight="1">
      <c r="B42" s="174" t="s">
        <v>20</v>
      </c>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row>
    <row r="43" spans="2:48" ht="18.600000000000001" customHeight="1">
      <c r="B43" s="175" t="s">
        <v>35</v>
      </c>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row>
  </sheetData>
  <mergeCells count="154">
    <mergeCell ref="O22:R22"/>
    <mergeCell ref="S22:AA22"/>
    <mergeCell ref="AB21:AE21"/>
    <mergeCell ref="AJ23:AR23"/>
    <mergeCell ref="B2:AV2"/>
    <mergeCell ref="AS18:AV18"/>
    <mergeCell ref="AS19:AV19"/>
    <mergeCell ref="AS20:AV20"/>
    <mergeCell ref="O21:R21"/>
    <mergeCell ref="O9:AV10"/>
    <mergeCell ref="AS17:AV17"/>
    <mergeCell ref="O15:R15"/>
    <mergeCell ref="B11:N12"/>
    <mergeCell ref="O11:AV12"/>
    <mergeCell ref="B4:N5"/>
    <mergeCell ref="AS16:AV16"/>
    <mergeCell ref="O4:AV5"/>
    <mergeCell ref="H20:N20"/>
    <mergeCell ref="H21:N21"/>
    <mergeCell ref="S16:AA16"/>
    <mergeCell ref="S18:AA18"/>
    <mergeCell ref="S19:AA19"/>
    <mergeCell ref="H17:N17"/>
    <mergeCell ref="B7:N8"/>
    <mergeCell ref="O7:AV8"/>
    <mergeCell ref="AS21:AV21"/>
    <mergeCell ref="AJ21:AR21"/>
    <mergeCell ref="AF21:AI21"/>
    <mergeCell ref="O13:AV14"/>
    <mergeCell ref="AB15:AE15"/>
    <mergeCell ref="H15:N15"/>
    <mergeCell ref="AS15:AV15"/>
    <mergeCell ref="AS24:AV24"/>
    <mergeCell ref="AF24:AI24"/>
    <mergeCell ref="AF25:AI25"/>
    <mergeCell ref="AF26:AI26"/>
    <mergeCell ref="AJ22:AR22"/>
    <mergeCell ref="AS23:AV23"/>
    <mergeCell ref="AF22:AI22"/>
    <mergeCell ref="AF23:AI23"/>
    <mergeCell ref="AS22:AV22"/>
    <mergeCell ref="AJ24:AR24"/>
    <mergeCell ref="AJ25:AR25"/>
    <mergeCell ref="AS26:AV26"/>
    <mergeCell ref="AS25:AV25"/>
    <mergeCell ref="AB25:AE25"/>
    <mergeCell ref="S27:AA27"/>
    <mergeCell ref="AB24:AE24"/>
    <mergeCell ref="S29:AA29"/>
    <mergeCell ref="AB26:AE26"/>
    <mergeCell ref="S30:AA30"/>
    <mergeCell ref="AJ26:AR26"/>
    <mergeCell ref="AF29:AI29"/>
    <mergeCell ref="S15:AA15"/>
    <mergeCell ref="AJ15:AR15"/>
    <mergeCell ref="AB23:AE23"/>
    <mergeCell ref="AB22:AE22"/>
    <mergeCell ref="AF18:AI18"/>
    <mergeCell ref="AJ18:AR18"/>
    <mergeCell ref="AF19:AI19"/>
    <mergeCell ref="AJ20:AR20"/>
    <mergeCell ref="AJ19:AR19"/>
    <mergeCell ref="AF20:AI20"/>
    <mergeCell ref="AF15:AI15"/>
    <mergeCell ref="AF16:AI16"/>
    <mergeCell ref="AF17:AI17"/>
    <mergeCell ref="S20:AA20"/>
    <mergeCell ref="S21:AA21"/>
    <mergeCell ref="AJ16:AR16"/>
    <mergeCell ref="B43:AV43"/>
    <mergeCell ref="W34:AV34"/>
    <mergeCell ref="B33:N34"/>
    <mergeCell ref="B42:AV42"/>
    <mergeCell ref="B35:N36"/>
    <mergeCell ref="W36:AV36"/>
    <mergeCell ref="O37:AV37"/>
    <mergeCell ref="O38:AV38"/>
    <mergeCell ref="O34:V34"/>
    <mergeCell ref="O35:V35"/>
    <mergeCell ref="AF33:AM33"/>
    <mergeCell ref="AF35:AM35"/>
    <mergeCell ref="O39:AV39"/>
    <mergeCell ref="O36:V36"/>
    <mergeCell ref="O33:V33"/>
    <mergeCell ref="W33:AE33"/>
    <mergeCell ref="AN33:AV33"/>
    <mergeCell ref="W35:AE35"/>
    <mergeCell ref="AN35:AV35"/>
    <mergeCell ref="O41:AV41"/>
    <mergeCell ref="B37:N41"/>
    <mergeCell ref="O40:AV40"/>
    <mergeCell ref="B32:N32"/>
    <mergeCell ref="O32:AV32"/>
    <mergeCell ref="AB30:AE30"/>
    <mergeCell ref="AJ29:AR29"/>
    <mergeCell ref="AF30:AI30"/>
    <mergeCell ref="AJ30:AR30"/>
    <mergeCell ref="B31:N31"/>
    <mergeCell ref="B29:N29"/>
    <mergeCell ref="AS29:AV29"/>
    <mergeCell ref="AB29:AE29"/>
    <mergeCell ref="B30:N30"/>
    <mergeCell ref="AS30:AV30"/>
    <mergeCell ref="O31:AV31"/>
    <mergeCell ref="O29:R29"/>
    <mergeCell ref="O30:R30"/>
    <mergeCell ref="AS27:AV27"/>
    <mergeCell ref="AB28:AE28"/>
    <mergeCell ref="S28:AA28"/>
    <mergeCell ref="AJ28:AR28"/>
    <mergeCell ref="AF28:AI28"/>
    <mergeCell ref="AF27:AI27"/>
    <mergeCell ref="B6:N6"/>
    <mergeCell ref="H19:N19"/>
    <mergeCell ref="H18:N18"/>
    <mergeCell ref="B9:N10"/>
    <mergeCell ref="B13:N14"/>
    <mergeCell ref="H16:N16"/>
    <mergeCell ref="B15:G20"/>
    <mergeCell ref="O19:R19"/>
    <mergeCell ref="AB17:AE17"/>
    <mergeCell ref="O16:R16"/>
    <mergeCell ref="O17:R17"/>
    <mergeCell ref="AB18:AE18"/>
    <mergeCell ref="T17:Z17"/>
    <mergeCell ref="AB19:AE19"/>
    <mergeCell ref="O20:R20"/>
    <mergeCell ref="AB20:AE20"/>
    <mergeCell ref="O6:AV6"/>
    <mergeCell ref="AK17:AQ17"/>
    <mergeCell ref="AS28:AV28"/>
    <mergeCell ref="O18:R18"/>
    <mergeCell ref="AB16:AE16"/>
    <mergeCell ref="B21:G23"/>
    <mergeCell ref="O23:R23"/>
    <mergeCell ref="S23:AA23"/>
    <mergeCell ref="O26:R26"/>
    <mergeCell ref="S26:AA26"/>
    <mergeCell ref="H23:N23"/>
    <mergeCell ref="H26:N26"/>
    <mergeCell ref="S24:AA24"/>
    <mergeCell ref="H22:N22"/>
    <mergeCell ref="H24:N24"/>
    <mergeCell ref="H25:N25"/>
    <mergeCell ref="B27:N27"/>
    <mergeCell ref="B24:G26"/>
    <mergeCell ref="B28:N28"/>
    <mergeCell ref="O24:R24"/>
    <mergeCell ref="O25:R25"/>
    <mergeCell ref="O27:R27"/>
    <mergeCell ref="AJ27:AR27"/>
    <mergeCell ref="O28:R28"/>
    <mergeCell ref="AB27:AE27"/>
    <mergeCell ref="S25:AA25"/>
  </mergeCells>
  <phoneticPr fontId="2"/>
  <printOptions horizontalCentered="1"/>
  <pageMargins left="0.39370078740157483" right="0.39370078740157483" top="0.41" bottom="0.26" header="0.35" footer="0.24"/>
  <pageSetup paperSize="9" scale="98"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Y43"/>
  <sheetViews>
    <sheetView view="pageBreakPreview" zoomScale="75" zoomScaleNormal="100" workbookViewId="0">
      <selection activeCell="B7" sqref="B7:N8"/>
    </sheetView>
  </sheetViews>
  <sheetFormatPr defaultRowHeight="18.600000000000001" customHeight="1"/>
  <cols>
    <col min="1" max="1" width="2.125" style="1" customWidth="1"/>
    <col min="2" max="14" width="2.375" style="1" customWidth="1"/>
    <col min="15" max="47" width="2" style="1" customWidth="1"/>
    <col min="48" max="48" width="1.875" style="1" customWidth="1"/>
    <col min="49" max="49" width="2.125" style="1" customWidth="1"/>
    <col min="50" max="50" width="13.25" style="1" customWidth="1"/>
    <col min="51" max="51" width="2.75" style="1" customWidth="1"/>
    <col min="52" max="61" width="2.125" style="1" customWidth="1"/>
    <col min="62" max="16384" width="9" style="1"/>
  </cols>
  <sheetData>
    <row r="1" spans="2:51" ht="36.75" customHeight="1"/>
    <row r="2" spans="2:51" ht="18.600000000000001" customHeight="1">
      <c r="B2" s="289" t="s">
        <v>25</v>
      </c>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X2" s="11" t="s">
        <v>43</v>
      </c>
      <c r="AY2" s="12">
        <v>6</v>
      </c>
    </row>
    <row r="3" spans="2:51" ht="9.75" customHeight="1">
      <c r="AS3" s="3"/>
      <c r="AT3" s="3"/>
      <c r="AU3" s="3"/>
      <c r="AV3" s="2"/>
    </row>
    <row r="4" spans="2:51" ht="15.75" customHeight="1">
      <c r="B4" s="291" t="s">
        <v>110</v>
      </c>
      <c r="C4" s="292"/>
      <c r="D4" s="292"/>
      <c r="E4" s="292"/>
      <c r="F4" s="292"/>
      <c r="G4" s="292"/>
      <c r="H4" s="292"/>
      <c r="I4" s="292"/>
      <c r="J4" s="292"/>
      <c r="K4" s="292"/>
      <c r="L4" s="292"/>
      <c r="M4" s="292"/>
      <c r="N4" s="293"/>
      <c r="O4" s="291" t="e">
        <f>VLOOKUP($AY$2,Data,3,FALSE)</f>
        <v>#REF!</v>
      </c>
      <c r="P4" s="292"/>
      <c r="Q4" s="29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3"/>
    </row>
    <row r="5" spans="2:51" ht="15.75" customHeight="1">
      <c r="B5" s="294"/>
      <c r="C5" s="295"/>
      <c r="D5" s="295"/>
      <c r="E5" s="295"/>
      <c r="F5" s="295"/>
      <c r="G5" s="295"/>
      <c r="H5" s="295"/>
      <c r="I5" s="295"/>
      <c r="J5" s="295"/>
      <c r="K5" s="295"/>
      <c r="L5" s="295"/>
      <c r="M5" s="295"/>
      <c r="N5" s="296"/>
      <c r="O5" s="294"/>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6"/>
    </row>
    <row r="6" spans="2:51" ht="23.25" customHeight="1">
      <c r="B6" s="303" t="s">
        <v>23</v>
      </c>
      <c r="C6" s="304"/>
      <c r="D6" s="304"/>
      <c r="E6" s="304"/>
      <c r="F6" s="304"/>
      <c r="G6" s="304"/>
      <c r="H6" s="304"/>
      <c r="I6" s="304"/>
      <c r="J6" s="304"/>
      <c r="K6" s="304"/>
      <c r="L6" s="304"/>
      <c r="M6" s="304"/>
      <c r="N6" s="305"/>
      <c r="O6" s="307" t="e">
        <f>VLOOKUP($AY$2,Data,4,FALSE)</f>
        <v>#REF!</v>
      </c>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8"/>
      <c r="AS6" s="308"/>
      <c r="AT6" s="308"/>
      <c r="AU6" s="308"/>
      <c r="AV6" s="309"/>
    </row>
    <row r="7" spans="2:51" ht="18.600000000000001" customHeight="1">
      <c r="B7" s="176" t="s">
        <v>26</v>
      </c>
      <c r="C7" s="177"/>
      <c r="D7" s="177"/>
      <c r="E7" s="177"/>
      <c r="F7" s="177"/>
      <c r="G7" s="177"/>
      <c r="H7" s="177"/>
      <c r="I7" s="177"/>
      <c r="J7" s="177"/>
      <c r="K7" s="177"/>
      <c r="L7" s="177"/>
      <c r="M7" s="177"/>
      <c r="N7" s="178"/>
      <c r="O7" s="291" t="e">
        <f>VLOOKUP($AY$2,Data,5,FALSE)&amp;VLOOKUP($AY$2,Data,6,FALSE)</f>
        <v>#REF!</v>
      </c>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3"/>
    </row>
    <row r="8" spans="2:51" ht="18.600000000000001" customHeight="1">
      <c r="B8" s="179"/>
      <c r="C8" s="180"/>
      <c r="D8" s="180"/>
      <c r="E8" s="180"/>
      <c r="F8" s="180"/>
      <c r="G8" s="180"/>
      <c r="H8" s="180"/>
      <c r="I8" s="180"/>
      <c r="J8" s="180"/>
      <c r="K8" s="180"/>
      <c r="L8" s="180"/>
      <c r="M8" s="180"/>
      <c r="N8" s="181"/>
      <c r="O8" s="294"/>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6"/>
    </row>
    <row r="9" spans="2:51" ht="17.25" customHeight="1">
      <c r="B9" s="176" t="s">
        <v>24</v>
      </c>
      <c r="C9" s="177"/>
      <c r="D9" s="177"/>
      <c r="E9" s="177"/>
      <c r="F9" s="177"/>
      <c r="G9" s="177"/>
      <c r="H9" s="177"/>
      <c r="I9" s="177"/>
      <c r="J9" s="177"/>
      <c r="K9" s="177"/>
      <c r="L9" s="177"/>
      <c r="M9" s="177"/>
      <c r="N9" s="178"/>
      <c r="O9" s="291" t="e">
        <f>VLOOKUP($AY$2,Data,7,FALSE)</f>
        <v>#REF!</v>
      </c>
      <c r="P9" s="292"/>
      <c r="Q9" s="292"/>
      <c r="R9" s="292"/>
      <c r="S9" s="292"/>
      <c r="T9" s="292"/>
      <c r="U9" s="292"/>
      <c r="V9" s="292"/>
      <c r="W9" s="292"/>
      <c r="X9" s="292"/>
      <c r="Y9" s="292"/>
      <c r="Z9" s="292"/>
      <c r="AA9" s="292"/>
      <c r="AB9" s="292"/>
      <c r="AC9" s="292"/>
      <c r="AD9" s="292"/>
      <c r="AE9" s="292"/>
      <c r="AF9" s="292"/>
      <c r="AG9" s="292"/>
      <c r="AH9" s="292"/>
      <c r="AI9" s="292"/>
      <c r="AJ9" s="292"/>
      <c r="AK9" s="292"/>
      <c r="AL9" s="292"/>
      <c r="AM9" s="292"/>
      <c r="AN9" s="292"/>
      <c r="AO9" s="292"/>
      <c r="AP9" s="292"/>
      <c r="AQ9" s="292"/>
      <c r="AR9" s="292"/>
      <c r="AS9" s="292"/>
      <c r="AT9" s="292"/>
      <c r="AU9" s="292"/>
      <c r="AV9" s="293"/>
    </row>
    <row r="10" spans="2:51" ht="17.25" customHeight="1">
      <c r="B10" s="179"/>
      <c r="C10" s="180"/>
      <c r="D10" s="180"/>
      <c r="E10" s="180"/>
      <c r="F10" s="180"/>
      <c r="G10" s="180"/>
      <c r="H10" s="180"/>
      <c r="I10" s="180"/>
      <c r="J10" s="180"/>
      <c r="K10" s="180"/>
      <c r="L10" s="180"/>
      <c r="M10" s="180"/>
      <c r="N10" s="181"/>
      <c r="O10" s="294"/>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6"/>
    </row>
    <row r="11" spans="2:51" ht="15.75" customHeight="1">
      <c r="B11" s="192" t="s">
        <v>111</v>
      </c>
      <c r="C11" s="177"/>
      <c r="D11" s="177"/>
      <c r="E11" s="177"/>
      <c r="F11" s="177"/>
      <c r="G11" s="177"/>
      <c r="H11" s="177"/>
      <c r="I11" s="177"/>
      <c r="J11" s="177"/>
      <c r="K11" s="177"/>
      <c r="L11" s="177"/>
      <c r="M11" s="177"/>
      <c r="N11" s="178"/>
      <c r="O11" s="323" t="e">
        <f>VLOOKUP($AY$2,Data,8,FALSE)</f>
        <v>#REF!</v>
      </c>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5"/>
    </row>
    <row r="12" spans="2:51" ht="15.75" customHeight="1">
      <c r="B12" s="179"/>
      <c r="C12" s="180"/>
      <c r="D12" s="180"/>
      <c r="E12" s="180"/>
      <c r="F12" s="180"/>
      <c r="G12" s="180"/>
      <c r="H12" s="180"/>
      <c r="I12" s="180"/>
      <c r="J12" s="180"/>
      <c r="K12" s="180"/>
      <c r="L12" s="180"/>
      <c r="M12" s="180"/>
      <c r="N12" s="181"/>
      <c r="O12" s="326"/>
      <c r="P12" s="327"/>
      <c r="Q12" s="327"/>
      <c r="R12" s="327"/>
      <c r="S12" s="327"/>
      <c r="T12" s="327"/>
      <c r="U12" s="327"/>
      <c r="V12" s="327"/>
      <c r="W12" s="327"/>
      <c r="X12" s="327"/>
      <c r="Y12" s="327"/>
      <c r="Z12" s="327"/>
      <c r="AA12" s="327"/>
      <c r="AB12" s="327"/>
      <c r="AC12" s="327"/>
      <c r="AD12" s="327"/>
      <c r="AE12" s="327"/>
      <c r="AF12" s="327"/>
      <c r="AG12" s="327"/>
      <c r="AH12" s="327"/>
      <c r="AI12" s="327"/>
      <c r="AJ12" s="327"/>
      <c r="AK12" s="327"/>
      <c r="AL12" s="327"/>
      <c r="AM12" s="327"/>
      <c r="AN12" s="327"/>
      <c r="AO12" s="327"/>
      <c r="AP12" s="327"/>
      <c r="AQ12" s="327"/>
      <c r="AR12" s="327"/>
      <c r="AS12" s="327"/>
      <c r="AT12" s="327"/>
      <c r="AU12" s="327"/>
      <c r="AV12" s="328"/>
    </row>
    <row r="13" spans="2:51" ht="18.600000000000001" customHeight="1">
      <c r="B13" s="266" t="s">
        <v>114</v>
      </c>
      <c r="C13" s="267"/>
      <c r="D13" s="267"/>
      <c r="E13" s="267"/>
      <c r="F13" s="267"/>
      <c r="G13" s="267"/>
      <c r="H13" s="267"/>
      <c r="I13" s="267"/>
      <c r="J13" s="267"/>
      <c r="K13" s="267"/>
      <c r="L13" s="267"/>
      <c r="M13" s="267"/>
      <c r="N13" s="268"/>
      <c r="O13" s="272" t="e">
        <f>VLOOKUP($AY$2,Data,2,FALSE)</f>
        <v>#REF!</v>
      </c>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4"/>
    </row>
    <row r="14" spans="2:51" ht="18.600000000000001" customHeight="1">
      <c r="B14" s="269"/>
      <c r="C14" s="270"/>
      <c r="D14" s="270"/>
      <c r="E14" s="270"/>
      <c r="F14" s="270"/>
      <c r="G14" s="270"/>
      <c r="H14" s="270"/>
      <c r="I14" s="270"/>
      <c r="J14" s="270"/>
      <c r="K14" s="270"/>
      <c r="L14" s="270"/>
      <c r="M14" s="270"/>
      <c r="N14" s="271"/>
      <c r="O14" s="275"/>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7"/>
    </row>
    <row r="15" spans="2:51" ht="24.75" customHeight="1">
      <c r="B15" s="176" t="s">
        <v>9</v>
      </c>
      <c r="C15" s="177"/>
      <c r="D15" s="177"/>
      <c r="E15" s="177"/>
      <c r="F15" s="177"/>
      <c r="G15" s="260"/>
      <c r="H15" s="237" t="s">
        <v>4</v>
      </c>
      <c r="I15" s="238"/>
      <c r="J15" s="238"/>
      <c r="K15" s="238"/>
      <c r="L15" s="238"/>
      <c r="M15" s="238"/>
      <c r="N15" s="239"/>
      <c r="O15" s="168" t="s">
        <v>12</v>
      </c>
      <c r="P15" s="169"/>
      <c r="Q15" s="169"/>
      <c r="R15" s="169"/>
      <c r="S15" s="281" t="e">
        <f>IF(VLOOKUP($AY$2,Data,10,FALSE)=0,"-",VLOOKUP($AY$2,Data,10,FALSE))</f>
        <v>#REF!</v>
      </c>
      <c r="T15" s="281"/>
      <c r="U15" s="281"/>
      <c r="V15" s="281"/>
      <c r="W15" s="281"/>
      <c r="X15" s="281"/>
      <c r="Y15" s="281"/>
      <c r="Z15" s="281"/>
      <c r="AA15" s="281"/>
      <c r="AB15" s="281"/>
      <c r="AC15" s="281"/>
      <c r="AD15" s="281"/>
      <c r="AE15" s="282"/>
      <c r="AF15" s="168" t="s">
        <v>13</v>
      </c>
      <c r="AG15" s="169"/>
      <c r="AH15" s="169"/>
      <c r="AI15" s="169"/>
      <c r="AJ15" s="281" t="e">
        <f>IF(VLOOKUP($AY$2,Data,9,FALSE)=0,"-",VLOOKUP($AY$2,Data,9,FALSE))</f>
        <v>#REF!</v>
      </c>
      <c r="AK15" s="281"/>
      <c r="AL15" s="281"/>
      <c r="AM15" s="281"/>
      <c r="AN15" s="281"/>
      <c r="AO15" s="281"/>
      <c r="AP15" s="281"/>
      <c r="AQ15" s="281"/>
      <c r="AR15" s="281"/>
      <c r="AS15" s="281"/>
      <c r="AT15" s="281"/>
      <c r="AU15" s="281"/>
      <c r="AV15" s="282"/>
    </row>
    <row r="16" spans="2:51" ht="24.75" customHeight="1">
      <c r="B16" s="193"/>
      <c r="C16" s="194"/>
      <c r="D16" s="194"/>
      <c r="E16" s="194"/>
      <c r="F16" s="194"/>
      <c r="G16" s="261"/>
      <c r="H16" s="229" t="s">
        <v>5</v>
      </c>
      <c r="I16" s="230"/>
      <c r="J16" s="230"/>
      <c r="K16" s="230"/>
      <c r="L16" s="230"/>
      <c r="M16" s="230"/>
      <c r="N16" s="231"/>
      <c r="O16" s="232" t="s">
        <v>12</v>
      </c>
      <c r="P16" s="233"/>
      <c r="Q16" s="233"/>
      <c r="R16" s="233"/>
      <c r="S16" s="234" t="e">
        <f>IF(VLOOKUP($AY$2,Data,16,FALSE)=0,"-",VLOOKUP($AY$2,Data,16,FALSE))</f>
        <v>#REF!</v>
      </c>
      <c r="T16" s="234"/>
      <c r="U16" s="234"/>
      <c r="V16" s="234"/>
      <c r="W16" s="234"/>
      <c r="X16" s="234"/>
      <c r="Y16" s="234"/>
      <c r="Z16" s="234"/>
      <c r="AA16" s="234"/>
      <c r="AB16" s="235" t="s">
        <v>29</v>
      </c>
      <c r="AC16" s="235"/>
      <c r="AD16" s="235"/>
      <c r="AE16" s="236"/>
      <c r="AF16" s="232" t="s">
        <v>13</v>
      </c>
      <c r="AG16" s="233"/>
      <c r="AH16" s="233"/>
      <c r="AI16" s="233"/>
      <c r="AJ16" s="234" t="e">
        <f>IF(VLOOKUP($AY$2,Data,11,FALSE)=0,"-",VLOOKUP($AY$2,Data,11,FALSE))</f>
        <v>#REF!</v>
      </c>
      <c r="AK16" s="234"/>
      <c r="AL16" s="234"/>
      <c r="AM16" s="234"/>
      <c r="AN16" s="234"/>
      <c r="AO16" s="234"/>
      <c r="AP16" s="234"/>
      <c r="AQ16" s="234"/>
      <c r="AR16" s="234"/>
      <c r="AS16" s="235" t="s">
        <v>30</v>
      </c>
      <c r="AT16" s="235"/>
      <c r="AU16" s="235"/>
      <c r="AV16" s="236"/>
    </row>
    <row r="17" spans="2:48" ht="24.75" customHeight="1">
      <c r="B17" s="193"/>
      <c r="C17" s="194"/>
      <c r="D17" s="194"/>
      <c r="E17" s="194"/>
      <c r="F17" s="194"/>
      <c r="G17" s="261"/>
      <c r="H17" s="278" t="s">
        <v>19</v>
      </c>
      <c r="I17" s="279"/>
      <c r="J17" s="279"/>
      <c r="K17" s="279"/>
      <c r="L17" s="279"/>
      <c r="M17" s="279"/>
      <c r="N17" s="280"/>
      <c r="O17" s="244" t="s">
        <v>12</v>
      </c>
      <c r="P17" s="245"/>
      <c r="Q17" s="245"/>
      <c r="R17" s="245"/>
      <c r="S17" s="13" t="s">
        <v>44</v>
      </c>
      <c r="T17" s="306" t="e">
        <f>IF(VLOOKUP($AY$2,Data,17,FALSE)=0,"-",VLOOKUP($AY$2,Data,17,FALSE))</f>
        <v>#REF!</v>
      </c>
      <c r="U17" s="306"/>
      <c r="V17" s="306"/>
      <c r="W17" s="306"/>
      <c r="X17" s="306"/>
      <c r="Y17" s="306"/>
      <c r="Z17" s="306"/>
      <c r="AA17" s="13" t="s">
        <v>45</v>
      </c>
      <c r="AB17" s="235" t="s">
        <v>29</v>
      </c>
      <c r="AC17" s="235"/>
      <c r="AD17" s="235"/>
      <c r="AE17" s="236"/>
      <c r="AF17" s="244" t="s">
        <v>13</v>
      </c>
      <c r="AG17" s="245"/>
      <c r="AH17" s="245"/>
      <c r="AI17" s="245"/>
      <c r="AJ17" s="13" t="s">
        <v>46</v>
      </c>
      <c r="AK17" s="306" t="e">
        <f>IF(VLOOKUP($AY$2,Data,12,FALSE)=0,"-",VLOOKUP($AY$2,Data,12,FALSE))</f>
        <v>#REF!</v>
      </c>
      <c r="AL17" s="306"/>
      <c r="AM17" s="306"/>
      <c r="AN17" s="306"/>
      <c r="AO17" s="306"/>
      <c r="AP17" s="306"/>
      <c r="AQ17" s="306"/>
      <c r="AR17" s="13" t="s">
        <v>47</v>
      </c>
      <c r="AS17" s="235" t="s">
        <v>30</v>
      </c>
      <c r="AT17" s="235"/>
      <c r="AU17" s="235"/>
      <c r="AV17" s="236"/>
    </row>
    <row r="18" spans="2:48" ht="24.75" customHeight="1">
      <c r="B18" s="193"/>
      <c r="C18" s="194"/>
      <c r="D18" s="194"/>
      <c r="E18" s="194"/>
      <c r="F18" s="194"/>
      <c r="G18" s="261"/>
      <c r="H18" s="257" t="s">
        <v>6</v>
      </c>
      <c r="I18" s="258"/>
      <c r="J18" s="258"/>
      <c r="K18" s="258"/>
      <c r="L18" s="258"/>
      <c r="M18" s="258"/>
      <c r="N18" s="259"/>
      <c r="O18" s="244" t="s">
        <v>12</v>
      </c>
      <c r="P18" s="245"/>
      <c r="Q18" s="245"/>
      <c r="R18" s="245"/>
      <c r="S18" s="306" t="e">
        <f>IF(VLOOKUP($AY$2,Data,18,FALSE)=0,"-",VLOOKUP($AY$2,Data,18,FALSE))</f>
        <v>#REF!</v>
      </c>
      <c r="T18" s="306"/>
      <c r="U18" s="306"/>
      <c r="V18" s="306"/>
      <c r="W18" s="306"/>
      <c r="X18" s="306"/>
      <c r="Y18" s="306"/>
      <c r="Z18" s="306"/>
      <c r="AA18" s="306"/>
      <c r="AB18" s="253"/>
      <c r="AC18" s="253"/>
      <c r="AD18" s="253"/>
      <c r="AE18" s="254"/>
      <c r="AF18" s="244" t="s">
        <v>13</v>
      </c>
      <c r="AG18" s="245"/>
      <c r="AH18" s="245"/>
      <c r="AI18" s="245"/>
      <c r="AJ18" s="306" t="e">
        <f>IF(VLOOKUP($AY$2,Data,13,FALSE)=0,"-",VLOOKUP($AY$2,Data,13,FALSE))</f>
        <v>#REF!</v>
      </c>
      <c r="AK18" s="306"/>
      <c r="AL18" s="306"/>
      <c r="AM18" s="306"/>
      <c r="AN18" s="306"/>
      <c r="AO18" s="306"/>
      <c r="AP18" s="306"/>
      <c r="AQ18" s="306"/>
      <c r="AR18" s="306"/>
      <c r="AS18" s="253"/>
      <c r="AT18" s="253"/>
      <c r="AU18" s="253"/>
      <c r="AV18" s="254"/>
    </row>
    <row r="19" spans="2:48" ht="24.75" customHeight="1">
      <c r="B19" s="193"/>
      <c r="C19" s="194"/>
      <c r="D19" s="194"/>
      <c r="E19" s="194"/>
      <c r="F19" s="194"/>
      <c r="G19" s="261"/>
      <c r="H19" s="257" t="s">
        <v>112</v>
      </c>
      <c r="I19" s="258"/>
      <c r="J19" s="258"/>
      <c r="K19" s="258"/>
      <c r="L19" s="258"/>
      <c r="M19" s="258"/>
      <c r="N19" s="259"/>
      <c r="O19" s="244" t="s">
        <v>12</v>
      </c>
      <c r="P19" s="245"/>
      <c r="Q19" s="245"/>
      <c r="R19" s="245"/>
      <c r="S19" s="306" t="e">
        <f>IF(VLOOKUP($AY$2,Data,19,FALSE)=0,"-",VLOOKUP($AY$2,Data,19,FALSE))</f>
        <v>#REF!</v>
      </c>
      <c r="T19" s="306"/>
      <c r="U19" s="306"/>
      <c r="V19" s="306"/>
      <c r="W19" s="306"/>
      <c r="X19" s="306"/>
      <c r="Y19" s="306"/>
      <c r="Z19" s="306"/>
      <c r="AA19" s="306"/>
      <c r="AB19" s="255" t="s">
        <v>31</v>
      </c>
      <c r="AC19" s="255"/>
      <c r="AD19" s="255"/>
      <c r="AE19" s="256"/>
      <c r="AF19" s="244" t="s">
        <v>13</v>
      </c>
      <c r="AG19" s="245"/>
      <c r="AH19" s="245"/>
      <c r="AI19" s="245"/>
      <c r="AJ19" s="306" t="e">
        <f>IF(VLOOKUP($AY$2,Data,14,FALSE)=0,"-",VLOOKUP($AY$2,Data,14,FALSE))</f>
        <v>#REF!</v>
      </c>
      <c r="AK19" s="306"/>
      <c r="AL19" s="306"/>
      <c r="AM19" s="306"/>
      <c r="AN19" s="306"/>
      <c r="AO19" s="306"/>
      <c r="AP19" s="306"/>
      <c r="AQ19" s="306"/>
      <c r="AR19" s="306"/>
      <c r="AS19" s="255" t="s">
        <v>32</v>
      </c>
      <c r="AT19" s="255"/>
      <c r="AU19" s="255"/>
      <c r="AV19" s="256"/>
    </row>
    <row r="20" spans="2:48" ht="24.75" customHeight="1">
      <c r="B20" s="179"/>
      <c r="C20" s="180"/>
      <c r="D20" s="180"/>
      <c r="E20" s="180"/>
      <c r="F20" s="180"/>
      <c r="G20" s="262"/>
      <c r="H20" s="219" t="s">
        <v>113</v>
      </c>
      <c r="I20" s="220"/>
      <c r="J20" s="220"/>
      <c r="K20" s="220"/>
      <c r="L20" s="220"/>
      <c r="M20" s="220"/>
      <c r="N20" s="221"/>
      <c r="O20" s="222" t="s">
        <v>12</v>
      </c>
      <c r="P20" s="223"/>
      <c r="Q20" s="223"/>
      <c r="R20" s="223"/>
      <c r="S20" s="240" t="e">
        <f>IF(VLOOKUP($AY$2,Data,20,FALSE)=0,"-",VLOOKUP($AY$2,Data,20,FALSE))</f>
        <v>#REF!</v>
      </c>
      <c r="T20" s="240"/>
      <c r="U20" s="240"/>
      <c r="V20" s="240"/>
      <c r="W20" s="240"/>
      <c r="X20" s="240"/>
      <c r="Y20" s="240"/>
      <c r="Z20" s="240"/>
      <c r="AA20" s="240"/>
      <c r="AB20" s="241" t="s">
        <v>31</v>
      </c>
      <c r="AC20" s="241"/>
      <c r="AD20" s="241"/>
      <c r="AE20" s="242"/>
      <c r="AF20" s="222" t="s">
        <v>13</v>
      </c>
      <c r="AG20" s="223"/>
      <c r="AH20" s="223"/>
      <c r="AI20" s="223"/>
      <c r="AJ20" s="240" t="e">
        <f>IF(VLOOKUP($AY$2,Data,15,FALSE)=0,"-",VLOOKUP($AY$2,Data,15,FALSE))</f>
        <v>#REF!</v>
      </c>
      <c r="AK20" s="240"/>
      <c r="AL20" s="240"/>
      <c r="AM20" s="240"/>
      <c r="AN20" s="240"/>
      <c r="AO20" s="240"/>
      <c r="AP20" s="240"/>
      <c r="AQ20" s="240"/>
      <c r="AR20" s="240"/>
      <c r="AS20" s="241" t="s">
        <v>32</v>
      </c>
      <c r="AT20" s="241"/>
      <c r="AU20" s="241"/>
      <c r="AV20" s="242"/>
    </row>
    <row r="21" spans="2:48" ht="24.75" customHeight="1">
      <c r="B21" s="176" t="s">
        <v>10</v>
      </c>
      <c r="C21" s="224"/>
      <c r="D21" s="224"/>
      <c r="E21" s="224"/>
      <c r="F21" s="224"/>
      <c r="G21" s="251"/>
      <c r="H21" s="237" t="s">
        <v>5</v>
      </c>
      <c r="I21" s="238"/>
      <c r="J21" s="238"/>
      <c r="K21" s="238"/>
      <c r="L21" s="238"/>
      <c r="M21" s="238"/>
      <c r="N21" s="239"/>
      <c r="O21" s="168" t="s">
        <v>12</v>
      </c>
      <c r="P21" s="169"/>
      <c r="Q21" s="169"/>
      <c r="R21" s="169"/>
      <c r="S21" s="249" t="e">
        <f>IF(VLOOKUP($AY$2,Data,24,FALSE)=0,"-",VLOOKUP($AY$2,Data,24,FALSE))</f>
        <v>#REF!</v>
      </c>
      <c r="T21" s="249"/>
      <c r="U21" s="249"/>
      <c r="V21" s="249"/>
      <c r="W21" s="249"/>
      <c r="X21" s="249"/>
      <c r="Y21" s="249"/>
      <c r="Z21" s="249"/>
      <c r="AA21" s="249"/>
      <c r="AB21" s="247" t="s">
        <v>29</v>
      </c>
      <c r="AC21" s="247"/>
      <c r="AD21" s="247"/>
      <c r="AE21" s="248"/>
      <c r="AF21" s="168" t="s">
        <v>13</v>
      </c>
      <c r="AG21" s="169"/>
      <c r="AH21" s="169"/>
      <c r="AI21" s="169"/>
      <c r="AJ21" s="249" t="e">
        <f>IF(VLOOKUP($AY$2,Data,21,FALSE)=0,"-",VLOOKUP($AY$2,Data,21,FALSE))</f>
        <v>#REF!</v>
      </c>
      <c r="AK21" s="249"/>
      <c r="AL21" s="249"/>
      <c r="AM21" s="249"/>
      <c r="AN21" s="249"/>
      <c r="AO21" s="249"/>
      <c r="AP21" s="249"/>
      <c r="AQ21" s="249"/>
      <c r="AR21" s="249"/>
      <c r="AS21" s="247" t="s">
        <v>30</v>
      </c>
      <c r="AT21" s="247"/>
      <c r="AU21" s="247"/>
      <c r="AV21" s="248"/>
    </row>
    <row r="22" spans="2:48" ht="24.75" customHeight="1">
      <c r="B22" s="225"/>
      <c r="C22" s="226"/>
      <c r="D22" s="226"/>
      <c r="E22" s="226"/>
      <c r="F22" s="226"/>
      <c r="G22" s="252"/>
      <c r="H22" s="229" t="s">
        <v>112</v>
      </c>
      <c r="I22" s="230"/>
      <c r="J22" s="230"/>
      <c r="K22" s="230"/>
      <c r="L22" s="230"/>
      <c r="M22" s="230"/>
      <c r="N22" s="231"/>
      <c r="O22" s="232" t="s">
        <v>12</v>
      </c>
      <c r="P22" s="233"/>
      <c r="Q22" s="233"/>
      <c r="R22" s="233"/>
      <c r="S22" s="234" t="e">
        <f>IF(VLOOKUP($AY$2,Data,25,FALSE)=0,"-",VLOOKUP($AY$2,Data,25,FALSE))</f>
        <v>#REF!</v>
      </c>
      <c r="T22" s="234"/>
      <c r="U22" s="234"/>
      <c r="V22" s="234"/>
      <c r="W22" s="234"/>
      <c r="X22" s="234"/>
      <c r="Y22" s="234"/>
      <c r="Z22" s="234"/>
      <c r="AA22" s="234"/>
      <c r="AB22" s="235" t="s">
        <v>31</v>
      </c>
      <c r="AC22" s="235"/>
      <c r="AD22" s="235"/>
      <c r="AE22" s="236"/>
      <c r="AF22" s="232" t="s">
        <v>13</v>
      </c>
      <c r="AG22" s="233"/>
      <c r="AH22" s="233"/>
      <c r="AI22" s="233"/>
      <c r="AJ22" s="234" t="e">
        <f>IF(VLOOKUP($AY$2,Data,22,FALSE)=0,"-",VLOOKUP($AY$2,Data,22,FALSE))</f>
        <v>#REF!</v>
      </c>
      <c r="AK22" s="234"/>
      <c r="AL22" s="234"/>
      <c r="AM22" s="234"/>
      <c r="AN22" s="234"/>
      <c r="AO22" s="234"/>
      <c r="AP22" s="234"/>
      <c r="AQ22" s="234"/>
      <c r="AR22" s="234"/>
      <c r="AS22" s="235" t="s">
        <v>32</v>
      </c>
      <c r="AT22" s="235"/>
      <c r="AU22" s="235"/>
      <c r="AV22" s="236"/>
    </row>
    <row r="23" spans="2:48" ht="24.75" customHeight="1">
      <c r="B23" s="225"/>
      <c r="C23" s="226"/>
      <c r="D23" s="226"/>
      <c r="E23" s="226"/>
      <c r="F23" s="226"/>
      <c r="G23" s="252"/>
      <c r="H23" s="219" t="s">
        <v>113</v>
      </c>
      <c r="I23" s="220"/>
      <c r="J23" s="220"/>
      <c r="K23" s="220"/>
      <c r="L23" s="220"/>
      <c r="M23" s="220"/>
      <c r="N23" s="221"/>
      <c r="O23" s="222" t="s">
        <v>12</v>
      </c>
      <c r="P23" s="223"/>
      <c r="Q23" s="223"/>
      <c r="R23" s="223"/>
      <c r="S23" s="240" t="e">
        <f>IF(VLOOKUP($AY$2,Data,26,FALSE)=0,"-",VLOOKUP($AY$2,Data,26,FALSE))</f>
        <v>#REF!</v>
      </c>
      <c r="T23" s="240"/>
      <c r="U23" s="240"/>
      <c r="V23" s="240"/>
      <c r="W23" s="240"/>
      <c r="X23" s="240"/>
      <c r="Y23" s="240"/>
      <c r="Z23" s="240"/>
      <c r="AA23" s="240"/>
      <c r="AB23" s="241" t="s">
        <v>31</v>
      </c>
      <c r="AC23" s="241"/>
      <c r="AD23" s="241"/>
      <c r="AE23" s="242"/>
      <c r="AF23" s="222" t="s">
        <v>13</v>
      </c>
      <c r="AG23" s="223"/>
      <c r="AH23" s="223"/>
      <c r="AI23" s="223"/>
      <c r="AJ23" s="240" t="e">
        <f>IF(VLOOKUP($AY$2,Data,23,FALSE)=0,"-",VLOOKUP($AY$2,Data,23,FALSE))</f>
        <v>#REF!</v>
      </c>
      <c r="AK23" s="240"/>
      <c r="AL23" s="240"/>
      <c r="AM23" s="240"/>
      <c r="AN23" s="240"/>
      <c r="AO23" s="240"/>
      <c r="AP23" s="240"/>
      <c r="AQ23" s="240"/>
      <c r="AR23" s="240"/>
      <c r="AS23" s="241" t="s">
        <v>32</v>
      </c>
      <c r="AT23" s="241"/>
      <c r="AU23" s="241"/>
      <c r="AV23" s="242"/>
    </row>
    <row r="24" spans="2:48" ht="24.75" customHeight="1">
      <c r="B24" s="176" t="s">
        <v>11</v>
      </c>
      <c r="C24" s="224"/>
      <c r="D24" s="224"/>
      <c r="E24" s="224"/>
      <c r="F24" s="224"/>
      <c r="G24" s="224"/>
      <c r="H24" s="237" t="s">
        <v>5</v>
      </c>
      <c r="I24" s="238"/>
      <c r="J24" s="238"/>
      <c r="K24" s="238"/>
      <c r="L24" s="238"/>
      <c r="M24" s="238"/>
      <c r="N24" s="239"/>
      <c r="O24" s="168" t="s">
        <v>12</v>
      </c>
      <c r="P24" s="169"/>
      <c r="Q24" s="169"/>
      <c r="R24" s="169"/>
      <c r="S24" s="249" t="e">
        <f>IF(VLOOKUP($AY$2,Data,30,FALSE)=0,"-",VLOOKUP($AY$2,Data,30,FALSE))</f>
        <v>#REF!</v>
      </c>
      <c r="T24" s="249"/>
      <c r="U24" s="249"/>
      <c r="V24" s="249"/>
      <c r="W24" s="249"/>
      <c r="X24" s="249"/>
      <c r="Y24" s="249"/>
      <c r="Z24" s="249"/>
      <c r="AA24" s="249"/>
      <c r="AB24" s="247" t="s">
        <v>29</v>
      </c>
      <c r="AC24" s="247"/>
      <c r="AD24" s="247"/>
      <c r="AE24" s="248"/>
      <c r="AF24" s="168" t="s">
        <v>13</v>
      </c>
      <c r="AG24" s="169"/>
      <c r="AH24" s="169"/>
      <c r="AI24" s="169"/>
      <c r="AJ24" s="249" t="e">
        <f>IF(VLOOKUP($AY$2,Data,27,FALSE)=0,"-",VLOOKUP($AY$2,Data,27,FALSE))</f>
        <v>#REF!</v>
      </c>
      <c r="AK24" s="249"/>
      <c r="AL24" s="249"/>
      <c r="AM24" s="249"/>
      <c r="AN24" s="249"/>
      <c r="AO24" s="249"/>
      <c r="AP24" s="249"/>
      <c r="AQ24" s="249"/>
      <c r="AR24" s="249"/>
      <c r="AS24" s="247" t="s">
        <v>30</v>
      </c>
      <c r="AT24" s="247"/>
      <c r="AU24" s="247"/>
      <c r="AV24" s="248"/>
    </row>
    <row r="25" spans="2:48" ht="24.75" customHeight="1">
      <c r="B25" s="225"/>
      <c r="C25" s="226"/>
      <c r="D25" s="226"/>
      <c r="E25" s="226"/>
      <c r="F25" s="226"/>
      <c r="G25" s="226"/>
      <c r="H25" s="229" t="s">
        <v>112</v>
      </c>
      <c r="I25" s="230"/>
      <c r="J25" s="230"/>
      <c r="K25" s="230"/>
      <c r="L25" s="230"/>
      <c r="M25" s="230"/>
      <c r="N25" s="231"/>
      <c r="O25" s="232" t="s">
        <v>12</v>
      </c>
      <c r="P25" s="233"/>
      <c r="Q25" s="233"/>
      <c r="R25" s="233"/>
      <c r="S25" s="234" t="e">
        <f>IF(VLOOKUP($AY$2,Data,31,FALSE)=0,"-",VLOOKUP($AY$2,Data,31,FALSE))</f>
        <v>#REF!</v>
      </c>
      <c r="T25" s="234"/>
      <c r="U25" s="234"/>
      <c r="V25" s="234"/>
      <c r="W25" s="234"/>
      <c r="X25" s="234"/>
      <c r="Y25" s="234"/>
      <c r="Z25" s="234"/>
      <c r="AA25" s="234"/>
      <c r="AB25" s="235" t="s">
        <v>31</v>
      </c>
      <c r="AC25" s="235"/>
      <c r="AD25" s="235"/>
      <c r="AE25" s="236"/>
      <c r="AF25" s="232" t="s">
        <v>13</v>
      </c>
      <c r="AG25" s="233"/>
      <c r="AH25" s="233"/>
      <c r="AI25" s="233"/>
      <c r="AJ25" s="234" t="e">
        <f>IF(VLOOKUP($AY$2,Data,28,FALSE)=0,"-",VLOOKUP($AY$2,Data,28,FALSE))</f>
        <v>#REF!</v>
      </c>
      <c r="AK25" s="234"/>
      <c r="AL25" s="234"/>
      <c r="AM25" s="234"/>
      <c r="AN25" s="234"/>
      <c r="AO25" s="234"/>
      <c r="AP25" s="234"/>
      <c r="AQ25" s="234"/>
      <c r="AR25" s="234"/>
      <c r="AS25" s="235" t="s">
        <v>32</v>
      </c>
      <c r="AT25" s="235"/>
      <c r="AU25" s="235"/>
      <c r="AV25" s="236"/>
    </row>
    <row r="26" spans="2:48" ht="24.75" customHeight="1">
      <c r="B26" s="227"/>
      <c r="C26" s="228"/>
      <c r="D26" s="228"/>
      <c r="E26" s="228"/>
      <c r="F26" s="228"/>
      <c r="G26" s="228"/>
      <c r="H26" s="219" t="s">
        <v>113</v>
      </c>
      <c r="I26" s="220"/>
      <c r="J26" s="220"/>
      <c r="K26" s="220"/>
      <c r="L26" s="220"/>
      <c r="M26" s="220"/>
      <c r="N26" s="221"/>
      <c r="O26" s="222" t="s">
        <v>12</v>
      </c>
      <c r="P26" s="223"/>
      <c r="Q26" s="223"/>
      <c r="R26" s="223"/>
      <c r="S26" s="240" t="e">
        <f>IF(VLOOKUP($AY$2,Data,32,FALSE)=0,"-",VLOOKUP($AY$2,Data,32,FALSE))</f>
        <v>#REF!</v>
      </c>
      <c r="T26" s="240"/>
      <c r="U26" s="240"/>
      <c r="V26" s="240"/>
      <c r="W26" s="240"/>
      <c r="X26" s="240"/>
      <c r="Y26" s="240"/>
      <c r="Z26" s="240"/>
      <c r="AA26" s="240"/>
      <c r="AB26" s="241" t="s">
        <v>31</v>
      </c>
      <c r="AC26" s="241"/>
      <c r="AD26" s="241"/>
      <c r="AE26" s="242"/>
      <c r="AF26" s="222" t="s">
        <v>13</v>
      </c>
      <c r="AG26" s="223"/>
      <c r="AH26" s="223"/>
      <c r="AI26" s="223"/>
      <c r="AJ26" s="240" t="e">
        <f>IF(VLOOKUP($AY$2,Data,29,FALSE)=0,"-",VLOOKUP($AY$2,Data,29,FALSE))</f>
        <v>#REF!</v>
      </c>
      <c r="AK26" s="240"/>
      <c r="AL26" s="240"/>
      <c r="AM26" s="240"/>
      <c r="AN26" s="240"/>
      <c r="AO26" s="240"/>
      <c r="AP26" s="240"/>
      <c r="AQ26" s="240"/>
      <c r="AR26" s="240"/>
      <c r="AS26" s="241" t="s">
        <v>32</v>
      </c>
      <c r="AT26" s="241"/>
      <c r="AU26" s="241"/>
      <c r="AV26" s="242"/>
    </row>
    <row r="27" spans="2:48" ht="24.75" customHeight="1">
      <c r="B27" s="210" t="s">
        <v>7</v>
      </c>
      <c r="C27" s="211"/>
      <c r="D27" s="211"/>
      <c r="E27" s="211"/>
      <c r="F27" s="211"/>
      <c r="G27" s="211"/>
      <c r="H27" s="211"/>
      <c r="I27" s="211"/>
      <c r="J27" s="211"/>
      <c r="K27" s="211"/>
      <c r="L27" s="211"/>
      <c r="M27" s="211"/>
      <c r="N27" s="212"/>
      <c r="O27" s="216" t="s">
        <v>12</v>
      </c>
      <c r="P27" s="217"/>
      <c r="Q27" s="217"/>
      <c r="R27" s="217"/>
      <c r="S27" s="218" t="e">
        <f>IF(VLOOKUP($AY$2,Data,34,FALSE)=0,"-",VLOOKUP($AY$2,Data,34,FALSE))</f>
        <v>#REF!</v>
      </c>
      <c r="T27" s="218"/>
      <c r="U27" s="218"/>
      <c r="V27" s="218"/>
      <c r="W27" s="218"/>
      <c r="X27" s="218"/>
      <c r="Y27" s="218"/>
      <c r="Z27" s="218"/>
      <c r="AA27" s="218"/>
      <c r="AB27" s="214" t="s">
        <v>29</v>
      </c>
      <c r="AC27" s="214"/>
      <c r="AD27" s="214"/>
      <c r="AE27" s="215"/>
      <c r="AF27" s="216" t="s">
        <v>13</v>
      </c>
      <c r="AG27" s="217"/>
      <c r="AH27" s="217"/>
      <c r="AI27" s="217"/>
      <c r="AJ27" s="218" t="e">
        <f>IF(VLOOKUP($AY$2,Data,33,FALSE)=0,"-",VLOOKUP($AY$2,Data,33,FALSE))</f>
        <v>#REF!</v>
      </c>
      <c r="AK27" s="218"/>
      <c r="AL27" s="218"/>
      <c r="AM27" s="218"/>
      <c r="AN27" s="218"/>
      <c r="AO27" s="218"/>
      <c r="AP27" s="218"/>
      <c r="AQ27" s="218"/>
      <c r="AR27" s="218"/>
      <c r="AS27" s="214" t="s">
        <v>30</v>
      </c>
      <c r="AT27" s="214"/>
      <c r="AU27" s="214"/>
      <c r="AV27" s="215"/>
    </row>
    <row r="28" spans="2:48" ht="24.75" customHeight="1">
      <c r="B28" s="210" t="s">
        <v>14</v>
      </c>
      <c r="C28" s="211"/>
      <c r="D28" s="211"/>
      <c r="E28" s="211"/>
      <c r="F28" s="211"/>
      <c r="G28" s="211"/>
      <c r="H28" s="211"/>
      <c r="I28" s="211"/>
      <c r="J28" s="211"/>
      <c r="K28" s="211"/>
      <c r="L28" s="211"/>
      <c r="M28" s="211"/>
      <c r="N28" s="212"/>
      <c r="O28" s="216" t="s">
        <v>12</v>
      </c>
      <c r="P28" s="217"/>
      <c r="Q28" s="217"/>
      <c r="R28" s="217"/>
      <c r="S28" s="218" t="e">
        <f>IF(VLOOKUP($AY$2,Data,38,FALSE)=0,"-",VLOOKUP($AY$2,Data,38,FALSE))</f>
        <v>#REF!</v>
      </c>
      <c r="T28" s="218"/>
      <c r="U28" s="218"/>
      <c r="V28" s="218"/>
      <c r="W28" s="218"/>
      <c r="X28" s="218"/>
      <c r="Y28" s="218"/>
      <c r="Z28" s="218"/>
      <c r="AA28" s="218"/>
      <c r="AB28" s="214" t="s">
        <v>33</v>
      </c>
      <c r="AC28" s="214"/>
      <c r="AD28" s="214"/>
      <c r="AE28" s="215"/>
      <c r="AF28" s="216" t="s">
        <v>13</v>
      </c>
      <c r="AG28" s="217"/>
      <c r="AH28" s="217"/>
      <c r="AI28" s="217"/>
      <c r="AJ28" s="218" t="e">
        <f>IF(VLOOKUP($AY$2,Data,35,FALSE)=0,"-",VLOOKUP($AY$2,Data,35,FALSE))</f>
        <v>#REF!</v>
      </c>
      <c r="AK28" s="218"/>
      <c r="AL28" s="218"/>
      <c r="AM28" s="218"/>
      <c r="AN28" s="218"/>
      <c r="AO28" s="218"/>
      <c r="AP28" s="218"/>
      <c r="AQ28" s="218"/>
      <c r="AR28" s="218"/>
      <c r="AS28" s="214" t="s">
        <v>34</v>
      </c>
      <c r="AT28" s="214"/>
      <c r="AU28" s="214"/>
      <c r="AV28" s="215"/>
    </row>
    <row r="29" spans="2:48" ht="24.75" customHeight="1">
      <c r="B29" s="210" t="s">
        <v>15</v>
      </c>
      <c r="C29" s="211"/>
      <c r="D29" s="211"/>
      <c r="E29" s="211"/>
      <c r="F29" s="211"/>
      <c r="G29" s="211"/>
      <c r="H29" s="211"/>
      <c r="I29" s="211"/>
      <c r="J29" s="211"/>
      <c r="K29" s="211"/>
      <c r="L29" s="211"/>
      <c r="M29" s="211"/>
      <c r="N29" s="212"/>
      <c r="O29" s="216" t="s">
        <v>12</v>
      </c>
      <c r="P29" s="217"/>
      <c r="Q29" s="217"/>
      <c r="R29" s="217"/>
      <c r="S29" s="218" t="e">
        <f>IF(VLOOKUP($AY$2,Data,39,FALSE)=0,"-",VLOOKUP($AY$2,Data,39,FALSE))</f>
        <v>#REF!</v>
      </c>
      <c r="T29" s="218"/>
      <c r="U29" s="218"/>
      <c r="V29" s="218"/>
      <c r="W29" s="218"/>
      <c r="X29" s="218"/>
      <c r="Y29" s="218"/>
      <c r="Z29" s="218"/>
      <c r="AA29" s="218"/>
      <c r="AB29" s="214" t="s">
        <v>29</v>
      </c>
      <c r="AC29" s="214"/>
      <c r="AD29" s="214"/>
      <c r="AE29" s="215"/>
      <c r="AF29" s="216" t="s">
        <v>13</v>
      </c>
      <c r="AG29" s="217"/>
      <c r="AH29" s="217"/>
      <c r="AI29" s="217"/>
      <c r="AJ29" s="218" t="e">
        <f>IF(VLOOKUP($AY$2,Data,36,FALSE)=0,"-",VLOOKUP($AY$2,Data,36,FALSE))</f>
        <v>#REF!</v>
      </c>
      <c r="AK29" s="218"/>
      <c r="AL29" s="218"/>
      <c r="AM29" s="218"/>
      <c r="AN29" s="218"/>
      <c r="AO29" s="218"/>
      <c r="AP29" s="218"/>
      <c r="AQ29" s="218"/>
      <c r="AR29" s="218"/>
      <c r="AS29" s="214" t="s">
        <v>30</v>
      </c>
      <c r="AT29" s="214"/>
      <c r="AU29" s="214"/>
      <c r="AV29" s="215"/>
    </row>
    <row r="30" spans="2:48" ht="24.75" customHeight="1">
      <c r="B30" s="199" t="s">
        <v>18</v>
      </c>
      <c r="C30" s="200"/>
      <c r="D30" s="200"/>
      <c r="E30" s="200"/>
      <c r="F30" s="200"/>
      <c r="G30" s="200"/>
      <c r="H30" s="200"/>
      <c r="I30" s="200"/>
      <c r="J30" s="200"/>
      <c r="K30" s="200"/>
      <c r="L30" s="200"/>
      <c r="M30" s="200"/>
      <c r="N30" s="201"/>
      <c r="O30" s="168" t="s">
        <v>12</v>
      </c>
      <c r="P30" s="169"/>
      <c r="Q30" s="169"/>
      <c r="R30" s="169"/>
      <c r="S30" s="249" t="e">
        <f>IF(VLOOKUP($AY$2,Data,40,FALSE)=0,"-",VLOOKUP($AY$2,Data,40,FALSE))</f>
        <v>#REF!</v>
      </c>
      <c r="T30" s="249"/>
      <c r="U30" s="249"/>
      <c r="V30" s="249"/>
      <c r="W30" s="249"/>
      <c r="X30" s="249"/>
      <c r="Y30" s="249"/>
      <c r="Z30" s="249"/>
      <c r="AA30" s="249"/>
      <c r="AB30" s="166" t="s">
        <v>29</v>
      </c>
      <c r="AC30" s="166"/>
      <c r="AD30" s="166"/>
      <c r="AE30" s="167"/>
      <c r="AF30" s="168" t="s">
        <v>13</v>
      </c>
      <c r="AG30" s="169"/>
      <c r="AH30" s="169"/>
      <c r="AI30" s="169"/>
      <c r="AJ30" s="249" t="e">
        <f>IF(VLOOKUP($AY$2,Data,37,FALSE)=0,"-",VLOOKUP($AY$2,Data,37,FALSE))</f>
        <v>#REF!</v>
      </c>
      <c r="AK30" s="249"/>
      <c r="AL30" s="249"/>
      <c r="AM30" s="249"/>
      <c r="AN30" s="249"/>
      <c r="AO30" s="249"/>
      <c r="AP30" s="249"/>
      <c r="AQ30" s="249"/>
      <c r="AR30" s="249"/>
      <c r="AS30" s="166" t="s">
        <v>30</v>
      </c>
      <c r="AT30" s="166"/>
      <c r="AU30" s="166"/>
      <c r="AV30" s="167"/>
    </row>
    <row r="31" spans="2:48" ht="33.75" customHeight="1">
      <c r="B31" s="199" t="s">
        <v>16</v>
      </c>
      <c r="C31" s="200"/>
      <c r="D31" s="200"/>
      <c r="E31" s="200"/>
      <c r="F31" s="200"/>
      <c r="G31" s="200"/>
      <c r="H31" s="200"/>
      <c r="I31" s="200"/>
      <c r="J31" s="200"/>
      <c r="K31" s="200"/>
      <c r="L31" s="200"/>
      <c r="M31" s="200"/>
      <c r="N31" s="201"/>
      <c r="O31" s="310" t="e">
        <f>IF(VLOOKUP($AY$2,Data,41,FALSE)=0,"-",VLOOKUP($AY$2,Data,41,FALSE))</f>
        <v>#REF!</v>
      </c>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c r="AP31" s="311"/>
      <c r="AQ31" s="311"/>
      <c r="AR31" s="311"/>
      <c r="AS31" s="311"/>
      <c r="AT31" s="311"/>
      <c r="AU31" s="311"/>
      <c r="AV31" s="312"/>
    </row>
    <row r="32" spans="2:48" ht="21.75" customHeight="1">
      <c r="B32" s="210" t="s">
        <v>8</v>
      </c>
      <c r="C32" s="211"/>
      <c r="D32" s="211"/>
      <c r="E32" s="211"/>
      <c r="F32" s="211"/>
      <c r="G32" s="211"/>
      <c r="H32" s="211"/>
      <c r="I32" s="211"/>
      <c r="J32" s="211"/>
      <c r="K32" s="211"/>
      <c r="L32" s="211"/>
      <c r="M32" s="211"/>
      <c r="N32" s="212"/>
      <c r="O32" s="310" t="e">
        <f>IF(VLOOKUP($AY$2,Data,42,FALSE)=0,"-",VLOOKUP($AY$2,Data,42,FALSE))</f>
        <v>#REF!</v>
      </c>
      <c r="P32" s="311"/>
      <c r="Q32" s="311"/>
      <c r="R32" s="311"/>
      <c r="S32" s="311"/>
      <c r="T32" s="311"/>
      <c r="U32" s="311"/>
      <c r="V32" s="311"/>
      <c r="W32" s="311"/>
      <c r="X32" s="311"/>
      <c r="Y32" s="311"/>
      <c r="Z32" s="311"/>
      <c r="AA32" s="311"/>
      <c r="AB32" s="311"/>
      <c r="AC32" s="311"/>
      <c r="AD32" s="311"/>
      <c r="AE32" s="311"/>
      <c r="AF32" s="311"/>
      <c r="AG32" s="311"/>
      <c r="AH32" s="311"/>
      <c r="AI32" s="311"/>
      <c r="AJ32" s="311"/>
      <c r="AK32" s="311"/>
      <c r="AL32" s="311"/>
      <c r="AM32" s="311"/>
      <c r="AN32" s="311"/>
      <c r="AO32" s="311"/>
      <c r="AP32" s="311"/>
      <c r="AQ32" s="311"/>
      <c r="AR32" s="311"/>
      <c r="AS32" s="311"/>
      <c r="AT32" s="311"/>
      <c r="AU32" s="311"/>
      <c r="AV32" s="312"/>
    </row>
    <row r="33" spans="2:48" ht="18.600000000000001" customHeight="1">
      <c r="B33" s="176" t="s">
        <v>2</v>
      </c>
      <c r="C33" s="202"/>
      <c r="D33" s="202"/>
      <c r="E33" s="202"/>
      <c r="F33" s="202"/>
      <c r="G33" s="202"/>
      <c r="H33" s="202"/>
      <c r="I33" s="202"/>
      <c r="J33" s="202"/>
      <c r="K33" s="202"/>
      <c r="L33" s="202"/>
      <c r="M33" s="202"/>
      <c r="N33" s="203"/>
      <c r="O33" s="182" t="s">
        <v>27</v>
      </c>
      <c r="P33" s="183"/>
      <c r="Q33" s="183"/>
      <c r="R33" s="183"/>
      <c r="S33" s="183"/>
      <c r="T33" s="183"/>
      <c r="U33" s="183"/>
      <c r="V33" s="184"/>
      <c r="W33" s="319" t="e">
        <f>VLOOKUP($AY$2,Data,43,FALSE)</f>
        <v>#REF!</v>
      </c>
      <c r="X33" s="320"/>
      <c r="Y33" s="320"/>
      <c r="Z33" s="320"/>
      <c r="AA33" s="320"/>
      <c r="AB33" s="320"/>
      <c r="AC33" s="320"/>
      <c r="AD33" s="320"/>
      <c r="AE33" s="321"/>
      <c r="AF33" s="185" t="s">
        <v>28</v>
      </c>
      <c r="AG33" s="183"/>
      <c r="AH33" s="183"/>
      <c r="AI33" s="183"/>
      <c r="AJ33" s="183"/>
      <c r="AK33" s="183"/>
      <c r="AL33" s="183"/>
      <c r="AM33" s="184"/>
      <c r="AN33" s="319" t="e">
        <f>VLOOKUP($AY$2,Data,44,FALSE)</f>
        <v>#REF!</v>
      </c>
      <c r="AO33" s="320"/>
      <c r="AP33" s="320"/>
      <c r="AQ33" s="320"/>
      <c r="AR33" s="320"/>
      <c r="AS33" s="320"/>
      <c r="AT33" s="320"/>
      <c r="AU33" s="320"/>
      <c r="AV33" s="322"/>
    </row>
    <row r="34" spans="2:48" ht="18.600000000000001" customHeight="1">
      <c r="B34" s="204"/>
      <c r="C34" s="205"/>
      <c r="D34" s="205"/>
      <c r="E34" s="205"/>
      <c r="F34" s="205"/>
      <c r="G34" s="205"/>
      <c r="H34" s="205"/>
      <c r="I34" s="205"/>
      <c r="J34" s="205"/>
      <c r="K34" s="205"/>
      <c r="L34" s="205"/>
      <c r="M34" s="205"/>
      <c r="N34" s="206"/>
      <c r="O34" s="186" t="s">
        <v>0</v>
      </c>
      <c r="P34" s="187"/>
      <c r="Q34" s="187"/>
      <c r="R34" s="187"/>
      <c r="S34" s="187"/>
      <c r="T34" s="187"/>
      <c r="U34" s="187"/>
      <c r="V34" s="188"/>
      <c r="W34" s="313" t="e">
        <f>VLOOKUP($AY$2,Data,45,FALSE)</f>
        <v>#REF!</v>
      </c>
      <c r="X34" s="314"/>
      <c r="Y34" s="314"/>
      <c r="Z34" s="314"/>
      <c r="AA34" s="314"/>
      <c r="AB34" s="314"/>
      <c r="AC34" s="314"/>
      <c r="AD34" s="314"/>
      <c r="AE34" s="314"/>
      <c r="AF34" s="314"/>
      <c r="AG34" s="314"/>
      <c r="AH34" s="314"/>
      <c r="AI34" s="314"/>
      <c r="AJ34" s="314"/>
      <c r="AK34" s="314"/>
      <c r="AL34" s="314"/>
      <c r="AM34" s="314"/>
      <c r="AN34" s="314"/>
      <c r="AO34" s="314"/>
      <c r="AP34" s="314"/>
      <c r="AQ34" s="314"/>
      <c r="AR34" s="314"/>
      <c r="AS34" s="314"/>
      <c r="AT34" s="314"/>
      <c r="AU34" s="314"/>
      <c r="AV34" s="315"/>
    </row>
    <row r="35" spans="2:48" ht="18.600000000000001" customHeight="1">
      <c r="B35" s="176" t="s">
        <v>3</v>
      </c>
      <c r="C35" s="177"/>
      <c r="D35" s="177"/>
      <c r="E35" s="177"/>
      <c r="F35" s="177"/>
      <c r="G35" s="177"/>
      <c r="H35" s="177"/>
      <c r="I35" s="177"/>
      <c r="J35" s="177"/>
      <c r="K35" s="177"/>
      <c r="L35" s="177"/>
      <c r="M35" s="177"/>
      <c r="N35" s="178"/>
      <c r="O35" s="182" t="s">
        <v>27</v>
      </c>
      <c r="P35" s="183"/>
      <c r="Q35" s="183"/>
      <c r="R35" s="183"/>
      <c r="S35" s="183"/>
      <c r="T35" s="183"/>
      <c r="U35" s="183"/>
      <c r="V35" s="184"/>
      <c r="W35" s="319" t="e">
        <f>VLOOKUP($AY$2,Data,46,FALSE)</f>
        <v>#REF!</v>
      </c>
      <c r="X35" s="320"/>
      <c r="Y35" s="320"/>
      <c r="Z35" s="320"/>
      <c r="AA35" s="320"/>
      <c r="AB35" s="320"/>
      <c r="AC35" s="320"/>
      <c r="AD35" s="320"/>
      <c r="AE35" s="321"/>
      <c r="AF35" s="185" t="s">
        <v>28</v>
      </c>
      <c r="AG35" s="183"/>
      <c r="AH35" s="183"/>
      <c r="AI35" s="183"/>
      <c r="AJ35" s="183"/>
      <c r="AK35" s="183"/>
      <c r="AL35" s="183"/>
      <c r="AM35" s="184"/>
      <c r="AN35" s="319" t="e">
        <f>VLOOKUP($AY$2,Data,47,FALSE)</f>
        <v>#REF!</v>
      </c>
      <c r="AO35" s="320"/>
      <c r="AP35" s="320"/>
      <c r="AQ35" s="320"/>
      <c r="AR35" s="320"/>
      <c r="AS35" s="320"/>
      <c r="AT35" s="320"/>
      <c r="AU35" s="320"/>
      <c r="AV35" s="322"/>
    </row>
    <row r="36" spans="2:48" ht="18.600000000000001" customHeight="1">
      <c r="B36" s="179"/>
      <c r="C36" s="180"/>
      <c r="D36" s="180"/>
      <c r="E36" s="180"/>
      <c r="F36" s="180"/>
      <c r="G36" s="180"/>
      <c r="H36" s="180"/>
      <c r="I36" s="180"/>
      <c r="J36" s="180"/>
      <c r="K36" s="180"/>
      <c r="L36" s="180"/>
      <c r="M36" s="180"/>
      <c r="N36" s="181"/>
      <c r="O36" s="186" t="s">
        <v>0</v>
      </c>
      <c r="P36" s="187"/>
      <c r="Q36" s="187"/>
      <c r="R36" s="187"/>
      <c r="S36" s="187"/>
      <c r="T36" s="187"/>
      <c r="U36" s="187"/>
      <c r="V36" s="188"/>
      <c r="W36" s="313" t="e">
        <f>VLOOKUP($AY$2,Data,48,FALSE)</f>
        <v>#REF!</v>
      </c>
      <c r="X36" s="314"/>
      <c r="Y36" s="314"/>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5"/>
    </row>
    <row r="37" spans="2:48" ht="18.600000000000001" customHeight="1">
      <c r="B37" s="192" t="s">
        <v>1</v>
      </c>
      <c r="C37" s="177"/>
      <c r="D37" s="177"/>
      <c r="E37" s="177"/>
      <c r="F37" s="177"/>
      <c r="G37" s="177"/>
      <c r="H37" s="177"/>
      <c r="I37" s="177"/>
      <c r="J37" s="177"/>
      <c r="K37" s="177"/>
      <c r="L37" s="177"/>
      <c r="M37" s="177"/>
      <c r="N37" s="178"/>
      <c r="O37" s="316" t="e">
        <f>VLOOKUP($AY$2,Data,49,FALSE)</f>
        <v>#REF!</v>
      </c>
      <c r="P37" s="317"/>
      <c r="Q37" s="317"/>
      <c r="R37" s="317"/>
      <c r="S37" s="317"/>
      <c r="T37" s="317"/>
      <c r="U37" s="317"/>
      <c r="V37" s="317"/>
      <c r="W37" s="317"/>
      <c r="X37" s="317"/>
      <c r="Y37" s="317"/>
      <c r="Z37" s="317"/>
      <c r="AA37" s="317"/>
      <c r="AB37" s="317"/>
      <c r="AC37" s="317"/>
      <c r="AD37" s="317"/>
      <c r="AE37" s="317"/>
      <c r="AF37" s="317"/>
      <c r="AG37" s="317"/>
      <c r="AH37" s="317"/>
      <c r="AI37" s="317"/>
      <c r="AJ37" s="317"/>
      <c r="AK37" s="317"/>
      <c r="AL37" s="317"/>
      <c r="AM37" s="317"/>
      <c r="AN37" s="317"/>
      <c r="AO37" s="317"/>
      <c r="AP37" s="317"/>
      <c r="AQ37" s="317"/>
      <c r="AR37" s="317"/>
      <c r="AS37" s="317"/>
      <c r="AT37" s="317"/>
      <c r="AU37" s="317"/>
      <c r="AV37" s="318"/>
    </row>
    <row r="38" spans="2:48" ht="18.600000000000001" customHeight="1">
      <c r="B38" s="193"/>
      <c r="C38" s="194"/>
      <c r="D38" s="194"/>
      <c r="E38" s="194"/>
      <c r="F38" s="194"/>
      <c r="G38" s="194"/>
      <c r="H38" s="194"/>
      <c r="I38" s="194"/>
      <c r="J38" s="194"/>
      <c r="K38" s="194"/>
      <c r="L38" s="194"/>
      <c r="M38" s="194"/>
      <c r="N38" s="195"/>
      <c r="O38" s="160"/>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2"/>
    </row>
    <row r="39" spans="2:48" ht="18.600000000000001" customHeight="1">
      <c r="B39" s="193"/>
      <c r="C39" s="194"/>
      <c r="D39" s="194"/>
      <c r="E39" s="194"/>
      <c r="F39" s="194"/>
      <c r="G39" s="194"/>
      <c r="H39" s="194"/>
      <c r="I39" s="194"/>
      <c r="J39" s="194"/>
      <c r="K39" s="194"/>
      <c r="L39" s="194"/>
      <c r="M39" s="194"/>
      <c r="N39" s="195"/>
      <c r="O39" s="163"/>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5"/>
    </row>
    <row r="40" spans="2:48" ht="18.600000000000001" customHeight="1">
      <c r="B40" s="193"/>
      <c r="C40" s="194"/>
      <c r="D40" s="194"/>
      <c r="E40" s="194"/>
      <c r="F40" s="194"/>
      <c r="G40" s="194"/>
      <c r="H40" s="194"/>
      <c r="I40" s="194"/>
      <c r="J40" s="194"/>
      <c r="K40" s="194"/>
      <c r="L40" s="194"/>
      <c r="M40" s="194"/>
      <c r="N40" s="195"/>
      <c r="O40" s="163"/>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5"/>
    </row>
    <row r="41" spans="2:48" ht="18.600000000000001" customHeight="1">
      <c r="B41" s="193"/>
      <c r="C41" s="194"/>
      <c r="D41" s="194"/>
      <c r="E41" s="194"/>
      <c r="F41" s="194"/>
      <c r="G41" s="194"/>
      <c r="H41" s="194"/>
      <c r="I41" s="194"/>
      <c r="J41" s="194"/>
      <c r="K41" s="194"/>
      <c r="L41" s="194"/>
      <c r="M41" s="194"/>
      <c r="N41" s="195"/>
      <c r="O41" s="171"/>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3"/>
    </row>
    <row r="42" spans="2:48" ht="18.600000000000001" customHeight="1">
      <c r="B42" s="174" t="s">
        <v>20</v>
      </c>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row>
    <row r="43" spans="2:48" ht="18.600000000000001" customHeight="1">
      <c r="B43" s="175" t="s">
        <v>48</v>
      </c>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row>
  </sheetData>
  <mergeCells count="154">
    <mergeCell ref="O22:R22"/>
    <mergeCell ref="S22:AA22"/>
    <mergeCell ref="AB21:AE21"/>
    <mergeCell ref="AJ23:AR23"/>
    <mergeCell ref="B2:AV2"/>
    <mergeCell ref="AS18:AV18"/>
    <mergeCell ref="AS19:AV19"/>
    <mergeCell ref="AS20:AV20"/>
    <mergeCell ref="O21:R21"/>
    <mergeCell ref="O9:AV10"/>
    <mergeCell ref="AS17:AV17"/>
    <mergeCell ref="O15:R15"/>
    <mergeCell ref="B11:N12"/>
    <mergeCell ref="O11:AV12"/>
    <mergeCell ref="B4:N5"/>
    <mergeCell ref="AS16:AV16"/>
    <mergeCell ref="O4:AV5"/>
    <mergeCell ref="H20:N20"/>
    <mergeCell ref="H21:N21"/>
    <mergeCell ref="S16:AA16"/>
    <mergeCell ref="S18:AA18"/>
    <mergeCell ref="S19:AA19"/>
    <mergeCell ref="H17:N17"/>
    <mergeCell ref="B7:N8"/>
    <mergeCell ref="O7:AV8"/>
    <mergeCell ref="AS21:AV21"/>
    <mergeCell ref="AJ21:AR21"/>
    <mergeCell ref="AF21:AI21"/>
    <mergeCell ref="O13:AV14"/>
    <mergeCell ref="AB15:AE15"/>
    <mergeCell ref="H15:N15"/>
    <mergeCell ref="AS15:AV15"/>
    <mergeCell ref="AS24:AV24"/>
    <mergeCell ref="AF24:AI24"/>
    <mergeCell ref="AF25:AI25"/>
    <mergeCell ref="AF26:AI26"/>
    <mergeCell ref="AJ22:AR22"/>
    <mergeCell ref="AS23:AV23"/>
    <mergeCell ref="AF22:AI22"/>
    <mergeCell ref="AF23:AI23"/>
    <mergeCell ref="AS22:AV22"/>
    <mergeCell ref="AJ24:AR24"/>
    <mergeCell ref="AJ25:AR25"/>
    <mergeCell ref="AS26:AV26"/>
    <mergeCell ref="AS25:AV25"/>
    <mergeCell ref="AB25:AE25"/>
    <mergeCell ref="S27:AA27"/>
    <mergeCell ref="AB24:AE24"/>
    <mergeCell ref="S29:AA29"/>
    <mergeCell ref="AB26:AE26"/>
    <mergeCell ref="S30:AA30"/>
    <mergeCell ref="AJ26:AR26"/>
    <mergeCell ref="AF29:AI29"/>
    <mergeCell ref="S15:AA15"/>
    <mergeCell ref="AJ15:AR15"/>
    <mergeCell ref="AB23:AE23"/>
    <mergeCell ref="AB22:AE22"/>
    <mergeCell ref="AF18:AI18"/>
    <mergeCell ref="AJ18:AR18"/>
    <mergeCell ref="AF19:AI19"/>
    <mergeCell ref="AJ20:AR20"/>
    <mergeCell ref="AJ19:AR19"/>
    <mergeCell ref="AF20:AI20"/>
    <mergeCell ref="AF15:AI15"/>
    <mergeCell ref="AF16:AI16"/>
    <mergeCell ref="AF17:AI17"/>
    <mergeCell ref="S20:AA20"/>
    <mergeCell ref="S21:AA21"/>
    <mergeCell ref="AJ16:AR16"/>
    <mergeCell ref="B43:AV43"/>
    <mergeCell ref="W34:AV34"/>
    <mergeCell ref="B33:N34"/>
    <mergeCell ref="B42:AV42"/>
    <mergeCell ref="B35:N36"/>
    <mergeCell ref="W36:AV36"/>
    <mergeCell ref="O37:AV37"/>
    <mergeCell ref="O38:AV38"/>
    <mergeCell ref="O34:V34"/>
    <mergeCell ref="O35:V35"/>
    <mergeCell ref="AF33:AM33"/>
    <mergeCell ref="AF35:AM35"/>
    <mergeCell ref="O39:AV39"/>
    <mergeCell ref="O36:V36"/>
    <mergeCell ref="O33:V33"/>
    <mergeCell ref="W33:AE33"/>
    <mergeCell ref="AN33:AV33"/>
    <mergeCell ref="W35:AE35"/>
    <mergeCell ref="AN35:AV35"/>
    <mergeCell ref="O41:AV41"/>
    <mergeCell ref="B37:N41"/>
    <mergeCell ref="O40:AV40"/>
    <mergeCell ref="B32:N32"/>
    <mergeCell ref="O32:AV32"/>
    <mergeCell ref="AB30:AE30"/>
    <mergeCell ref="AJ29:AR29"/>
    <mergeCell ref="AF30:AI30"/>
    <mergeCell ref="AJ30:AR30"/>
    <mergeCell ref="B31:N31"/>
    <mergeCell ref="B29:N29"/>
    <mergeCell ref="AS29:AV29"/>
    <mergeCell ref="AB29:AE29"/>
    <mergeCell ref="B30:N30"/>
    <mergeCell ref="AS30:AV30"/>
    <mergeCell ref="O31:AV31"/>
    <mergeCell ref="O29:R29"/>
    <mergeCell ref="O30:R30"/>
    <mergeCell ref="AS27:AV27"/>
    <mergeCell ref="AB28:AE28"/>
    <mergeCell ref="S28:AA28"/>
    <mergeCell ref="AJ28:AR28"/>
    <mergeCell ref="AF28:AI28"/>
    <mergeCell ref="AF27:AI27"/>
    <mergeCell ref="B6:N6"/>
    <mergeCell ref="H19:N19"/>
    <mergeCell ref="H18:N18"/>
    <mergeCell ref="B9:N10"/>
    <mergeCell ref="B13:N14"/>
    <mergeCell ref="H16:N16"/>
    <mergeCell ref="B15:G20"/>
    <mergeCell ref="O19:R19"/>
    <mergeCell ref="AB17:AE17"/>
    <mergeCell ref="O16:R16"/>
    <mergeCell ref="O17:R17"/>
    <mergeCell ref="AB18:AE18"/>
    <mergeCell ref="T17:Z17"/>
    <mergeCell ref="AB19:AE19"/>
    <mergeCell ref="O20:R20"/>
    <mergeCell ref="AB20:AE20"/>
    <mergeCell ref="O6:AV6"/>
    <mergeCell ref="AK17:AQ17"/>
    <mergeCell ref="AS28:AV28"/>
    <mergeCell ref="O18:R18"/>
    <mergeCell ref="AB16:AE16"/>
    <mergeCell ref="B21:G23"/>
    <mergeCell ref="O23:R23"/>
    <mergeCell ref="S23:AA23"/>
    <mergeCell ref="O26:R26"/>
    <mergeCell ref="S26:AA26"/>
    <mergeCell ref="H23:N23"/>
    <mergeCell ref="H26:N26"/>
    <mergeCell ref="S24:AA24"/>
    <mergeCell ref="H22:N22"/>
    <mergeCell ref="H24:N24"/>
    <mergeCell ref="H25:N25"/>
    <mergeCell ref="B27:N27"/>
    <mergeCell ref="B24:G26"/>
    <mergeCell ref="B28:N28"/>
    <mergeCell ref="O24:R24"/>
    <mergeCell ref="O25:R25"/>
    <mergeCell ref="O27:R27"/>
    <mergeCell ref="AJ27:AR27"/>
    <mergeCell ref="O28:R28"/>
    <mergeCell ref="AB27:AE27"/>
    <mergeCell ref="S25:AA25"/>
  </mergeCells>
  <phoneticPr fontId="2"/>
  <printOptions horizontalCentered="1"/>
  <pageMargins left="0.39370078740157483" right="0.39370078740157483" top="0.41" bottom="0.26" header="0.35" footer="0.24"/>
  <pageSetup paperSize="9" scale="98"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Y43"/>
  <sheetViews>
    <sheetView view="pageBreakPreview" zoomScale="75" zoomScaleNormal="100" workbookViewId="0">
      <selection activeCell="B7" sqref="B7:N8"/>
    </sheetView>
  </sheetViews>
  <sheetFormatPr defaultRowHeight="18.600000000000001" customHeight="1"/>
  <cols>
    <col min="1" max="1" width="2.125" style="1" customWidth="1"/>
    <col min="2" max="14" width="2.375" style="1" customWidth="1"/>
    <col min="15" max="47" width="2" style="1" customWidth="1"/>
    <col min="48" max="48" width="1.875" style="1" customWidth="1"/>
    <col min="49" max="49" width="2.125" style="1" customWidth="1"/>
    <col min="50" max="50" width="13.25" style="1" customWidth="1"/>
    <col min="51" max="51" width="2.75" style="1" customWidth="1"/>
    <col min="52" max="61" width="2.125" style="1" customWidth="1"/>
    <col min="62" max="16384" width="9" style="1"/>
  </cols>
  <sheetData>
    <row r="1" spans="2:51" ht="36.75" customHeight="1"/>
    <row r="2" spans="2:51" ht="18.600000000000001" customHeight="1">
      <c r="B2" s="289" t="s">
        <v>25</v>
      </c>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X2" s="11" t="s">
        <v>43</v>
      </c>
      <c r="AY2" s="12">
        <v>7</v>
      </c>
    </row>
    <row r="3" spans="2:51" ht="9.75" customHeight="1">
      <c r="AS3" s="3"/>
      <c r="AT3" s="3"/>
      <c r="AU3" s="3"/>
      <c r="AV3" s="2"/>
    </row>
    <row r="4" spans="2:51" ht="15.75" customHeight="1">
      <c r="B4" s="291" t="s">
        <v>110</v>
      </c>
      <c r="C4" s="292"/>
      <c r="D4" s="292"/>
      <c r="E4" s="292"/>
      <c r="F4" s="292"/>
      <c r="G4" s="292"/>
      <c r="H4" s="292"/>
      <c r="I4" s="292"/>
      <c r="J4" s="292"/>
      <c r="K4" s="292"/>
      <c r="L4" s="292"/>
      <c r="M4" s="292"/>
      <c r="N4" s="293"/>
      <c r="O4" s="291" t="e">
        <f>VLOOKUP($AY$2,Data,3,FALSE)</f>
        <v>#REF!</v>
      </c>
      <c r="P4" s="292"/>
      <c r="Q4" s="29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3"/>
    </row>
    <row r="5" spans="2:51" ht="15.75" customHeight="1">
      <c r="B5" s="294"/>
      <c r="C5" s="295"/>
      <c r="D5" s="295"/>
      <c r="E5" s="295"/>
      <c r="F5" s="295"/>
      <c r="G5" s="295"/>
      <c r="H5" s="295"/>
      <c r="I5" s="295"/>
      <c r="J5" s="295"/>
      <c r="K5" s="295"/>
      <c r="L5" s="295"/>
      <c r="M5" s="295"/>
      <c r="N5" s="296"/>
      <c r="O5" s="294"/>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6"/>
    </row>
    <row r="6" spans="2:51" ht="23.25" customHeight="1">
      <c r="B6" s="303" t="s">
        <v>23</v>
      </c>
      <c r="C6" s="304"/>
      <c r="D6" s="304"/>
      <c r="E6" s="304"/>
      <c r="F6" s="304"/>
      <c r="G6" s="304"/>
      <c r="H6" s="304"/>
      <c r="I6" s="304"/>
      <c r="J6" s="304"/>
      <c r="K6" s="304"/>
      <c r="L6" s="304"/>
      <c r="M6" s="304"/>
      <c r="N6" s="305"/>
      <c r="O6" s="307" t="e">
        <f>VLOOKUP($AY$2,Data,4,FALSE)</f>
        <v>#REF!</v>
      </c>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8"/>
      <c r="AS6" s="308"/>
      <c r="AT6" s="308"/>
      <c r="AU6" s="308"/>
      <c r="AV6" s="309"/>
    </row>
    <row r="7" spans="2:51" ht="18.600000000000001" customHeight="1">
      <c r="B7" s="176" t="s">
        <v>26</v>
      </c>
      <c r="C7" s="177"/>
      <c r="D7" s="177"/>
      <c r="E7" s="177"/>
      <c r="F7" s="177"/>
      <c r="G7" s="177"/>
      <c r="H7" s="177"/>
      <c r="I7" s="177"/>
      <c r="J7" s="177"/>
      <c r="K7" s="177"/>
      <c r="L7" s="177"/>
      <c r="M7" s="177"/>
      <c r="N7" s="178"/>
      <c r="O7" s="291" t="e">
        <f>VLOOKUP($AY$2,Data,5,FALSE)&amp;VLOOKUP($AY$2,Data,6,FALSE)</f>
        <v>#REF!</v>
      </c>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3"/>
    </row>
    <row r="8" spans="2:51" ht="18.600000000000001" customHeight="1">
      <c r="B8" s="179"/>
      <c r="C8" s="180"/>
      <c r="D8" s="180"/>
      <c r="E8" s="180"/>
      <c r="F8" s="180"/>
      <c r="G8" s="180"/>
      <c r="H8" s="180"/>
      <c r="I8" s="180"/>
      <c r="J8" s="180"/>
      <c r="K8" s="180"/>
      <c r="L8" s="180"/>
      <c r="M8" s="180"/>
      <c r="N8" s="181"/>
      <c r="O8" s="294"/>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6"/>
    </row>
    <row r="9" spans="2:51" ht="17.25" customHeight="1">
      <c r="B9" s="176" t="s">
        <v>24</v>
      </c>
      <c r="C9" s="177"/>
      <c r="D9" s="177"/>
      <c r="E9" s="177"/>
      <c r="F9" s="177"/>
      <c r="G9" s="177"/>
      <c r="H9" s="177"/>
      <c r="I9" s="177"/>
      <c r="J9" s="177"/>
      <c r="K9" s="177"/>
      <c r="L9" s="177"/>
      <c r="M9" s="177"/>
      <c r="N9" s="178"/>
      <c r="O9" s="291" t="e">
        <f>VLOOKUP($AY$2,Data,7,FALSE)</f>
        <v>#REF!</v>
      </c>
      <c r="P9" s="292"/>
      <c r="Q9" s="292"/>
      <c r="R9" s="292"/>
      <c r="S9" s="292"/>
      <c r="T9" s="292"/>
      <c r="U9" s="292"/>
      <c r="V9" s="292"/>
      <c r="W9" s="292"/>
      <c r="X9" s="292"/>
      <c r="Y9" s="292"/>
      <c r="Z9" s="292"/>
      <c r="AA9" s="292"/>
      <c r="AB9" s="292"/>
      <c r="AC9" s="292"/>
      <c r="AD9" s="292"/>
      <c r="AE9" s="292"/>
      <c r="AF9" s="292"/>
      <c r="AG9" s="292"/>
      <c r="AH9" s="292"/>
      <c r="AI9" s="292"/>
      <c r="AJ9" s="292"/>
      <c r="AK9" s="292"/>
      <c r="AL9" s="292"/>
      <c r="AM9" s="292"/>
      <c r="AN9" s="292"/>
      <c r="AO9" s="292"/>
      <c r="AP9" s="292"/>
      <c r="AQ9" s="292"/>
      <c r="AR9" s="292"/>
      <c r="AS9" s="292"/>
      <c r="AT9" s="292"/>
      <c r="AU9" s="292"/>
      <c r="AV9" s="293"/>
    </row>
    <row r="10" spans="2:51" ht="17.25" customHeight="1">
      <c r="B10" s="179"/>
      <c r="C10" s="180"/>
      <c r="D10" s="180"/>
      <c r="E10" s="180"/>
      <c r="F10" s="180"/>
      <c r="G10" s="180"/>
      <c r="H10" s="180"/>
      <c r="I10" s="180"/>
      <c r="J10" s="180"/>
      <c r="K10" s="180"/>
      <c r="L10" s="180"/>
      <c r="M10" s="180"/>
      <c r="N10" s="181"/>
      <c r="O10" s="294"/>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6"/>
    </row>
    <row r="11" spans="2:51" ht="15.75" customHeight="1">
      <c r="B11" s="192" t="s">
        <v>111</v>
      </c>
      <c r="C11" s="177"/>
      <c r="D11" s="177"/>
      <c r="E11" s="177"/>
      <c r="F11" s="177"/>
      <c r="G11" s="177"/>
      <c r="H11" s="177"/>
      <c r="I11" s="177"/>
      <c r="J11" s="177"/>
      <c r="K11" s="177"/>
      <c r="L11" s="177"/>
      <c r="M11" s="177"/>
      <c r="N11" s="178"/>
      <c r="O11" s="323" t="e">
        <f>VLOOKUP($AY$2,Data,8,FALSE)</f>
        <v>#REF!</v>
      </c>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5"/>
    </row>
    <row r="12" spans="2:51" ht="15.75" customHeight="1">
      <c r="B12" s="179"/>
      <c r="C12" s="180"/>
      <c r="D12" s="180"/>
      <c r="E12" s="180"/>
      <c r="F12" s="180"/>
      <c r="G12" s="180"/>
      <c r="H12" s="180"/>
      <c r="I12" s="180"/>
      <c r="J12" s="180"/>
      <c r="K12" s="180"/>
      <c r="L12" s="180"/>
      <c r="M12" s="180"/>
      <c r="N12" s="181"/>
      <c r="O12" s="326"/>
      <c r="P12" s="327"/>
      <c r="Q12" s="327"/>
      <c r="R12" s="327"/>
      <c r="S12" s="327"/>
      <c r="T12" s="327"/>
      <c r="U12" s="327"/>
      <c r="V12" s="327"/>
      <c r="W12" s="327"/>
      <c r="X12" s="327"/>
      <c r="Y12" s="327"/>
      <c r="Z12" s="327"/>
      <c r="AA12" s="327"/>
      <c r="AB12" s="327"/>
      <c r="AC12" s="327"/>
      <c r="AD12" s="327"/>
      <c r="AE12" s="327"/>
      <c r="AF12" s="327"/>
      <c r="AG12" s="327"/>
      <c r="AH12" s="327"/>
      <c r="AI12" s="327"/>
      <c r="AJ12" s="327"/>
      <c r="AK12" s="327"/>
      <c r="AL12" s="327"/>
      <c r="AM12" s="327"/>
      <c r="AN12" s="327"/>
      <c r="AO12" s="327"/>
      <c r="AP12" s="327"/>
      <c r="AQ12" s="327"/>
      <c r="AR12" s="327"/>
      <c r="AS12" s="327"/>
      <c r="AT12" s="327"/>
      <c r="AU12" s="327"/>
      <c r="AV12" s="328"/>
    </row>
    <row r="13" spans="2:51" ht="18.600000000000001" customHeight="1">
      <c r="B13" s="266" t="s">
        <v>114</v>
      </c>
      <c r="C13" s="267"/>
      <c r="D13" s="267"/>
      <c r="E13" s="267"/>
      <c r="F13" s="267"/>
      <c r="G13" s="267"/>
      <c r="H13" s="267"/>
      <c r="I13" s="267"/>
      <c r="J13" s="267"/>
      <c r="K13" s="267"/>
      <c r="L13" s="267"/>
      <c r="M13" s="267"/>
      <c r="N13" s="268"/>
      <c r="O13" s="272" t="e">
        <f>VLOOKUP($AY$2,Data,2,FALSE)</f>
        <v>#REF!</v>
      </c>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4"/>
    </row>
    <row r="14" spans="2:51" ht="18.600000000000001" customHeight="1">
      <c r="B14" s="269"/>
      <c r="C14" s="270"/>
      <c r="D14" s="270"/>
      <c r="E14" s="270"/>
      <c r="F14" s="270"/>
      <c r="G14" s="270"/>
      <c r="H14" s="270"/>
      <c r="I14" s="270"/>
      <c r="J14" s="270"/>
      <c r="K14" s="270"/>
      <c r="L14" s="270"/>
      <c r="M14" s="270"/>
      <c r="N14" s="271"/>
      <c r="O14" s="275"/>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7"/>
    </row>
    <row r="15" spans="2:51" ht="24.75" customHeight="1">
      <c r="B15" s="176" t="s">
        <v>9</v>
      </c>
      <c r="C15" s="177"/>
      <c r="D15" s="177"/>
      <c r="E15" s="177"/>
      <c r="F15" s="177"/>
      <c r="G15" s="260"/>
      <c r="H15" s="237" t="s">
        <v>4</v>
      </c>
      <c r="I15" s="238"/>
      <c r="J15" s="238"/>
      <c r="K15" s="238"/>
      <c r="L15" s="238"/>
      <c r="M15" s="238"/>
      <c r="N15" s="239"/>
      <c r="O15" s="168" t="s">
        <v>12</v>
      </c>
      <c r="P15" s="169"/>
      <c r="Q15" s="169"/>
      <c r="R15" s="169"/>
      <c r="S15" s="281" t="e">
        <f>IF(VLOOKUP($AY$2,Data,10,FALSE)=0,"-",VLOOKUP($AY$2,Data,10,FALSE))</f>
        <v>#REF!</v>
      </c>
      <c r="T15" s="281"/>
      <c r="U15" s="281"/>
      <c r="V15" s="281"/>
      <c r="W15" s="281"/>
      <c r="X15" s="281"/>
      <c r="Y15" s="281"/>
      <c r="Z15" s="281"/>
      <c r="AA15" s="281"/>
      <c r="AB15" s="281"/>
      <c r="AC15" s="281"/>
      <c r="AD15" s="281"/>
      <c r="AE15" s="282"/>
      <c r="AF15" s="168" t="s">
        <v>13</v>
      </c>
      <c r="AG15" s="169"/>
      <c r="AH15" s="169"/>
      <c r="AI15" s="169"/>
      <c r="AJ15" s="281" t="e">
        <f>IF(VLOOKUP($AY$2,Data,9,FALSE)=0,"-",VLOOKUP($AY$2,Data,9,FALSE))</f>
        <v>#REF!</v>
      </c>
      <c r="AK15" s="281"/>
      <c r="AL15" s="281"/>
      <c r="AM15" s="281"/>
      <c r="AN15" s="281"/>
      <c r="AO15" s="281"/>
      <c r="AP15" s="281"/>
      <c r="AQ15" s="281"/>
      <c r="AR15" s="281"/>
      <c r="AS15" s="281"/>
      <c r="AT15" s="281"/>
      <c r="AU15" s="281"/>
      <c r="AV15" s="282"/>
    </row>
    <row r="16" spans="2:51" ht="24.75" customHeight="1">
      <c r="B16" s="193"/>
      <c r="C16" s="194"/>
      <c r="D16" s="194"/>
      <c r="E16" s="194"/>
      <c r="F16" s="194"/>
      <c r="G16" s="261"/>
      <c r="H16" s="229" t="s">
        <v>5</v>
      </c>
      <c r="I16" s="230"/>
      <c r="J16" s="230"/>
      <c r="K16" s="230"/>
      <c r="L16" s="230"/>
      <c r="M16" s="230"/>
      <c r="N16" s="231"/>
      <c r="O16" s="232" t="s">
        <v>12</v>
      </c>
      <c r="P16" s="233"/>
      <c r="Q16" s="233"/>
      <c r="R16" s="233"/>
      <c r="S16" s="234" t="e">
        <f>IF(VLOOKUP($AY$2,Data,16,FALSE)=0,"-",VLOOKUP($AY$2,Data,16,FALSE))</f>
        <v>#REF!</v>
      </c>
      <c r="T16" s="234"/>
      <c r="U16" s="234"/>
      <c r="V16" s="234"/>
      <c r="W16" s="234"/>
      <c r="X16" s="234"/>
      <c r="Y16" s="234"/>
      <c r="Z16" s="234"/>
      <c r="AA16" s="234"/>
      <c r="AB16" s="235" t="s">
        <v>29</v>
      </c>
      <c r="AC16" s="235"/>
      <c r="AD16" s="235"/>
      <c r="AE16" s="236"/>
      <c r="AF16" s="232" t="s">
        <v>13</v>
      </c>
      <c r="AG16" s="233"/>
      <c r="AH16" s="233"/>
      <c r="AI16" s="233"/>
      <c r="AJ16" s="234" t="e">
        <f>IF(VLOOKUP($AY$2,Data,11,FALSE)=0,"-",VLOOKUP($AY$2,Data,11,FALSE))</f>
        <v>#REF!</v>
      </c>
      <c r="AK16" s="234"/>
      <c r="AL16" s="234"/>
      <c r="AM16" s="234"/>
      <c r="AN16" s="234"/>
      <c r="AO16" s="234"/>
      <c r="AP16" s="234"/>
      <c r="AQ16" s="234"/>
      <c r="AR16" s="234"/>
      <c r="AS16" s="235" t="s">
        <v>30</v>
      </c>
      <c r="AT16" s="235"/>
      <c r="AU16" s="235"/>
      <c r="AV16" s="236"/>
    </row>
    <row r="17" spans="2:48" ht="24.75" customHeight="1">
      <c r="B17" s="193"/>
      <c r="C17" s="194"/>
      <c r="D17" s="194"/>
      <c r="E17" s="194"/>
      <c r="F17" s="194"/>
      <c r="G17" s="261"/>
      <c r="H17" s="278" t="s">
        <v>19</v>
      </c>
      <c r="I17" s="279"/>
      <c r="J17" s="279"/>
      <c r="K17" s="279"/>
      <c r="L17" s="279"/>
      <c r="M17" s="279"/>
      <c r="N17" s="280"/>
      <c r="O17" s="244" t="s">
        <v>12</v>
      </c>
      <c r="P17" s="245"/>
      <c r="Q17" s="245"/>
      <c r="R17" s="245"/>
      <c r="S17" s="13" t="s">
        <v>44</v>
      </c>
      <c r="T17" s="306" t="e">
        <f>IF(VLOOKUP($AY$2,Data,17,FALSE)=0,"-",VLOOKUP($AY$2,Data,17,FALSE))</f>
        <v>#REF!</v>
      </c>
      <c r="U17" s="306"/>
      <c r="V17" s="306"/>
      <c r="W17" s="306"/>
      <c r="X17" s="306"/>
      <c r="Y17" s="306"/>
      <c r="Z17" s="306"/>
      <c r="AA17" s="13" t="s">
        <v>45</v>
      </c>
      <c r="AB17" s="235" t="s">
        <v>29</v>
      </c>
      <c r="AC17" s="235"/>
      <c r="AD17" s="235"/>
      <c r="AE17" s="236"/>
      <c r="AF17" s="244" t="s">
        <v>13</v>
      </c>
      <c r="AG17" s="245"/>
      <c r="AH17" s="245"/>
      <c r="AI17" s="245"/>
      <c r="AJ17" s="13" t="s">
        <v>46</v>
      </c>
      <c r="AK17" s="306" t="e">
        <f>IF(VLOOKUP($AY$2,Data,12,FALSE)=0,"-",VLOOKUP($AY$2,Data,12,FALSE))</f>
        <v>#REF!</v>
      </c>
      <c r="AL17" s="306"/>
      <c r="AM17" s="306"/>
      <c r="AN17" s="306"/>
      <c r="AO17" s="306"/>
      <c r="AP17" s="306"/>
      <c r="AQ17" s="306"/>
      <c r="AR17" s="13" t="s">
        <v>47</v>
      </c>
      <c r="AS17" s="235" t="s">
        <v>30</v>
      </c>
      <c r="AT17" s="235"/>
      <c r="AU17" s="235"/>
      <c r="AV17" s="236"/>
    </row>
    <row r="18" spans="2:48" ht="24.75" customHeight="1">
      <c r="B18" s="193"/>
      <c r="C18" s="194"/>
      <c r="D18" s="194"/>
      <c r="E18" s="194"/>
      <c r="F18" s="194"/>
      <c r="G18" s="261"/>
      <c r="H18" s="257" t="s">
        <v>6</v>
      </c>
      <c r="I18" s="258"/>
      <c r="J18" s="258"/>
      <c r="K18" s="258"/>
      <c r="L18" s="258"/>
      <c r="M18" s="258"/>
      <c r="N18" s="259"/>
      <c r="O18" s="244" t="s">
        <v>12</v>
      </c>
      <c r="P18" s="245"/>
      <c r="Q18" s="245"/>
      <c r="R18" s="245"/>
      <c r="S18" s="306" t="e">
        <f>IF(VLOOKUP($AY$2,Data,18,FALSE)=0,"-",VLOOKUP($AY$2,Data,18,FALSE))</f>
        <v>#REF!</v>
      </c>
      <c r="T18" s="306"/>
      <c r="U18" s="306"/>
      <c r="V18" s="306"/>
      <c r="W18" s="306"/>
      <c r="X18" s="306"/>
      <c r="Y18" s="306"/>
      <c r="Z18" s="306"/>
      <c r="AA18" s="306"/>
      <c r="AB18" s="253"/>
      <c r="AC18" s="253"/>
      <c r="AD18" s="253"/>
      <c r="AE18" s="254"/>
      <c r="AF18" s="244" t="s">
        <v>13</v>
      </c>
      <c r="AG18" s="245"/>
      <c r="AH18" s="245"/>
      <c r="AI18" s="245"/>
      <c r="AJ18" s="306" t="e">
        <f>IF(VLOOKUP($AY$2,Data,13,FALSE)=0,"-",VLOOKUP($AY$2,Data,13,FALSE))</f>
        <v>#REF!</v>
      </c>
      <c r="AK18" s="306"/>
      <c r="AL18" s="306"/>
      <c r="AM18" s="306"/>
      <c r="AN18" s="306"/>
      <c r="AO18" s="306"/>
      <c r="AP18" s="306"/>
      <c r="AQ18" s="306"/>
      <c r="AR18" s="306"/>
      <c r="AS18" s="253"/>
      <c r="AT18" s="253"/>
      <c r="AU18" s="253"/>
      <c r="AV18" s="254"/>
    </row>
    <row r="19" spans="2:48" ht="24.75" customHeight="1">
      <c r="B19" s="193"/>
      <c r="C19" s="194"/>
      <c r="D19" s="194"/>
      <c r="E19" s="194"/>
      <c r="F19" s="194"/>
      <c r="G19" s="261"/>
      <c r="H19" s="257" t="s">
        <v>112</v>
      </c>
      <c r="I19" s="258"/>
      <c r="J19" s="258"/>
      <c r="K19" s="258"/>
      <c r="L19" s="258"/>
      <c r="M19" s="258"/>
      <c r="N19" s="259"/>
      <c r="O19" s="244" t="s">
        <v>12</v>
      </c>
      <c r="P19" s="245"/>
      <c r="Q19" s="245"/>
      <c r="R19" s="245"/>
      <c r="S19" s="306" t="e">
        <f>IF(VLOOKUP($AY$2,Data,19,FALSE)=0,"-",VLOOKUP($AY$2,Data,19,FALSE))</f>
        <v>#REF!</v>
      </c>
      <c r="T19" s="306"/>
      <c r="U19" s="306"/>
      <c r="V19" s="306"/>
      <c r="W19" s="306"/>
      <c r="X19" s="306"/>
      <c r="Y19" s="306"/>
      <c r="Z19" s="306"/>
      <c r="AA19" s="306"/>
      <c r="AB19" s="255" t="s">
        <v>31</v>
      </c>
      <c r="AC19" s="255"/>
      <c r="AD19" s="255"/>
      <c r="AE19" s="256"/>
      <c r="AF19" s="244" t="s">
        <v>13</v>
      </c>
      <c r="AG19" s="245"/>
      <c r="AH19" s="245"/>
      <c r="AI19" s="245"/>
      <c r="AJ19" s="306" t="e">
        <f>IF(VLOOKUP($AY$2,Data,14,FALSE)=0,"-",VLOOKUP($AY$2,Data,14,FALSE))</f>
        <v>#REF!</v>
      </c>
      <c r="AK19" s="306"/>
      <c r="AL19" s="306"/>
      <c r="AM19" s="306"/>
      <c r="AN19" s="306"/>
      <c r="AO19" s="306"/>
      <c r="AP19" s="306"/>
      <c r="AQ19" s="306"/>
      <c r="AR19" s="306"/>
      <c r="AS19" s="255" t="s">
        <v>32</v>
      </c>
      <c r="AT19" s="255"/>
      <c r="AU19" s="255"/>
      <c r="AV19" s="256"/>
    </row>
    <row r="20" spans="2:48" ht="24.75" customHeight="1">
      <c r="B20" s="179"/>
      <c r="C20" s="180"/>
      <c r="D20" s="180"/>
      <c r="E20" s="180"/>
      <c r="F20" s="180"/>
      <c r="G20" s="262"/>
      <c r="H20" s="219" t="s">
        <v>113</v>
      </c>
      <c r="I20" s="220"/>
      <c r="J20" s="220"/>
      <c r="K20" s="220"/>
      <c r="L20" s="220"/>
      <c r="M20" s="220"/>
      <c r="N20" s="221"/>
      <c r="O20" s="222" t="s">
        <v>12</v>
      </c>
      <c r="P20" s="223"/>
      <c r="Q20" s="223"/>
      <c r="R20" s="223"/>
      <c r="S20" s="240" t="e">
        <f>IF(VLOOKUP($AY$2,Data,20,FALSE)=0,"-",VLOOKUP($AY$2,Data,20,FALSE))</f>
        <v>#REF!</v>
      </c>
      <c r="T20" s="240"/>
      <c r="U20" s="240"/>
      <c r="V20" s="240"/>
      <c r="W20" s="240"/>
      <c r="X20" s="240"/>
      <c r="Y20" s="240"/>
      <c r="Z20" s="240"/>
      <c r="AA20" s="240"/>
      <c r="AB20" s="241" t="s">
        <v>31</v>
      </c>
      <c r="AC20" s="241"/>
      <c r="AD20" s="241"/>
      <c r="AE20" s="242"/>
      <c r="AF20" s="222" t="s">
        <v>13</v>
      </c>
      <c r="AG20" s="223"/>
      <c r="AH20" s="223"/>
      <c r="AI20" s="223"/>
      <c r="AJ20" s="240" t="e">
        <f>IF(VLOOKUP($AY$2,Data,15,FALSE)=0,"-",VLOOKUP($AY$2,Data,15,FALSE))</f>
        <v>#REF!</v>
      </c>
      <c r="AK20" s="240"/>
      <c r="AL20" s="240"/>
      <c r="AM20" s="240"/>
      <c r="AN20" s="240"/>
      <c r="AO20" s="240"/>
      <c r="AP20" s="240"/>
      <c r="AQ20" s="240"/>
      <c r="AR20" s="240"/>
      <c r="AS20" s="241" t="s">
        <v>32</v>
      </c>
      <c r="AT20" s="241"/>
      <c r="AU20" s="241"/>
      <c r="AV20" s="242"/>
    </row>
    <row r="21" spans="2:48" ht="24.75" customHeight="1">
      <c r="B21" s="176" t="s">
        <v>10</v>
      </c>
      <c r="C21" s="224"/>
      <c r="D21" s="224"/>
      <c r="E21" s="224"/>
      <c r="F21" s="224"/>
      <c r="G21" s="251"/>
      <c r="H21" s="237" t="s">
        <v>5</v>
      </c>
      <c r="I21" s="238"/>
      <c r="J21" s="238"/>
      <c r="K21" s="238"/>
      <c r="L21" s="238"/>
      <c r="M21" s="238"/>
      <c r="N21" s="239"/>
      <c r="O21" s="168" t="s">
        <v>12</v>
      </c>
      <c r="P21" s="169"/>
      <c r="Q21" s="169"/>
      <c r="R21" s="169"/>
      <c r="S21" s="249" t="e">
        <f>IF(VLOOKUP($AY$2,Data,24,FALSE)=0,"-",VLOOKUP($AY$2,Data,24,FALSE))</f>
        <v>#REF!</v>
      </c>
      <c r="T21" s="249"/>
      <c r="U21" s="249"/>
      <c r="V21" s="249"/>
      <c r="W21" s="249"/>
      <c r="X21" s="249"/>
      <c r="Y21" s="249"/>
      <c r="Z21" s="249"/>
      <c r="AA21" s="249"/>
      <c r="AB21" s="247" t="s">
        <v>29</v>
      </c>
      <c r="AC21" s="247"/>
      <c r="AD21" s="247"/>
      <c r="AE21" s="248"/>
      <c r="AF21" s="168" t="s">
        <v>13</v>
      </c>
      <c r="AG21" s="169"/>
      <c r="AH21" s="169"/>
      <c r="AI21" s="169"/>
      <c r="AJ21" s="249" t="e">
        <f>IF(VLOOKUP($AY$2,Data,21,FALSE)=0,"-",VLOOKUP($AY$2,Data,21,FALSE))</f>
        <v>#REF!</v>
      </c>
      <c r="AK21" s="249"/>
      <c r="AL21" s="249"/>
      <c r="AM21" s="249"/>
      <c r="AN21" s="249"/>
      <c r="AO21" s="249"/>
      <c r="AP21" s="249"/>
      <c r="AQ21" s="249"/>
      <c r="AR21" s="249"/>
      <c r="AS21" s="247" t="s">
        <v>30</v>
      </c>
      <c r="AT21" s="247"/>
      <c r="AU21" s="247"/>
      <c r="AV21" s="248"/>
    </row>
    <row r="22" spans="2:48" ht="24.75" customHeight="1">
      <c r="B22" s="225"/>
      <c r="C22" s="226"/>
      <c r="D22" s="226"/>
      <c r="E22" s="226"/>
      <c r="F22" s="226"/>
      <c r="G22" s="252"/>
      <c r="H22" s="229" t="s">
        <v>112</v>
      </c>
      <c r="I22" s="230"/>
      <c r="J22" s="230"/>
      <c r="K22" s="230"/>
      <c r="L22" s="230"/>
      <c r="M22" s="230"/>
      <c r="N22" s="231"/>
      <c r="O22" s="232" t="s">
        <v>12</v>
      </c>
      <c r="P22" s="233"/>
      <c r="Q22" s="233"/>
      <c r="R22" s="233"/>
      <c r="S22" s="234" t="e">
        <f>IF(VLOOKUP($AY$2,Data,25,FALSE)=0,"-",VLOOKUP($AY$2,Data,25,FALSE))</f>
        <v>#REF!</v>
      </c>
      <c r="T22" s="234"/>
      <c r="U22" s="234"/>
      <c r="V22" s="234"/>
      <c r="W22" s="234"/>
      <c r="X22" s="234"/>
      <c r="Y22" s="234"/>
      <c r="Z22" s="234"/>
      <c r="AA22" s="234"/>
      <c r="AB22" s="235" t="s">
        <v>31</v>
      </c>
      <c r="AC22" s="235"/>
      <c r="AD22" s="235"/>
      <c r="AE22" s="236"/>
      <c r="AF22" s="232" t="s">
        <v>13</v>
      </c>
      <c r="AG22" s="233"/>
      <c r="AH22" s="233"/>
      <c r="AI22" s="233"/>
      <c r="AJ22" s="234" t="e">
        <f>IF(VLOOKUP($AY$2,Data,22,FALSE)=0,"-",VLOOKUP($AY$2,Data,22,FALSE))</f>
        <v>#REF!</v>
      </c>
      <c r="AK22" s="234"/>
      <c r="AL22" s="234"/>
      <c r="AM22" s="234"/>
      <c r="AN22" s="234"/>
      <c r="AO22" s="234"/>
      <c r="AP22" s="234"/>
      <c r="AQ22" s="234"/>
      <c r="AR22" s="234"/>
      <c r="AS22" s="235" t="s">
        <v>32</v>
      </c>
      <c r="AT22" s="235"/>
      <c r="AU22" s="235"/>
      <c r="AV22" s="236"/>
    </row>
    <row r="23" spans="2:48" ht="24.75" customHeight="1">
      <c r="B23" s="225"/>
      <c r="C23" s="226"/>
      <c r="D23" s="226"/>
      <c r="E23" s="226"/>
      <c r="F23" s="226"/>
      <c r="G23" s="252"/>
      <c r="H23" s="219" t="s">
        <v>113</v>
      </c>
      <c r="I23" s="220"/>
      <c r="J23" s="220"/>
      <c r="K23" s="220"/>
      <c r="L23" s="220"/>
      <c r="M23" s="220"/>
      <c r="N23" s="221"/>
      <c r="O23" s="222" t="s">
        <v>12</v>
      </c>
      <c r="P23" s="223"/>
      <c r="Q23" s="223"/>
      <c r="R23" s="223"/>
      <c r="S23" s="240" t="e">
        <f>IF(VLOOKUP($AY$2,Data,26,FALSE)=0,"-",VLOOKUP($AY$2,Data,26,FALSE))</f>
        <v>#REF!</v>
      </c>
      <c r="T23" s="240"/>
      <c r="U23" s="240"/>
      <c r="V23" s="240"/>
      <c r="W23" s="240"/>
      <c r="X23" s="240"/>
      <c r="Y23" s="240"/>
      <c r="Z23" s="240"/>
      <c r="AA23" s="240"/>
      <c r="AB23" s="241" t="s">
        <v>31</v>
      </c>
      <c r="AC23" s="241"/>
      <c r="AD23" s="241"/>
      <c r="AE23" s="242"/>
      <c r="AF23" s="222" t="s">
        <v>13</v>
      </c>
      <c r="AG23" s="223"/>
      <c r="AH23" s="223"/>
      <c r="AI23" s="223"/>
      <c r="AJ23" s="240" t="e">
        <f>IF(VLOOKUP($AY$2,Data,23,FALSE)=0,"-",VLOOKUP($AY$2,Data,23,FALSE))</f>
        <v>#REF!</v>
      </c>
      <c r="AK23" s="240"/>
      <c r="AL23" s="240"/>
      <c r="AM23" s="240"/>
      <c r="AN23" s="240"/>
      <c r="AO23" s="240"/>
      <c r="AP23" s="240"/>
      <c r="AQ23" s="240"/>
      <c r="AR23" s="240"/>
      <c r="AS23" s="241" t="s">
        <v>32</v>
      </c>
      <c r="AT23" s="241"/>
      <c r="AU23" s="241"/>
      <c r="AV23" s="242"/>
    </row>
    <row r="24" spans="2:48" ht="24.75" customHeight="1">
      <c r="B24" s="176" t="s">
        <v>11</v>
      </c>
      <c r="C24" s="224"/>
      <c r="D24" s="224"/>
      <c r="E24" s="224"/>
      <c r="F24" s="224"/>
      <c r="G24" s="224"/>
      <c r="H24" s="237" t="s">
        <v>5</v>
      </c>
      <c r="I24" s="238"/>
      <c r="J24" s="238"/>
      <c r="K24" s="238"/>
      <c r="L24" s="238"/>
      <c r="M24" s="238"/>
      <c r="N24" s="239"/>
      <c r="O24" s="168" t="s">
        <v>12</v>
      </c>
      <c r="P24" s="169"/>
      <c r="Q24" s="169"/>
      <c r="R24" s="169"/>
      <c r="S24" s="249" t="e">
        <f>IF(VLOOKUP($AY$2,Data,30,FALSE)=0,"-",VLOOKUP($AY$2,Data,30,FALSE))</f>
        <v>#REF!</v>
      </c>
      <c r="T24" s="249"/>
      <c r="U24" s="249"/>
      <c r="V24" s="249"/>
      <c r="W24" s="249"/>
      <c r="X24" s="249"/>
      <c r="Y24" s="249"/>
      <c r="Z24" s="249"/>
      <c r="AA24" s="249"/>
      <c r="AB24" s="247" t="s">
        <v>29</v>
      </c>
      <c r="AC24" s="247"/>
      <c r="AD24" s="247"/>
      <c r="AE24" s="248"/>
      <c r="AF24" s="168" t="s">
        <v>13</v>
      </c>
      <c r="AG24" s="169"/>
      <c r="AH24" s="169"/>
      <c r="AI24" s="169"/>
      <c r="AJ24" s="249" t="e">
        <f>IF(VLOOKUP($AY$2,Data,27,FALSE)=0,"-",VLOOKUP($AY$2,Data,27,FALSE))</f>
        <v>#REF!</v>
      </c>
      <c r="AK24" s="249"/>
      <c r="AL24" s="249"/>
      <c r="AM24" s="249"/>
      <c r="AN24" s="249"/>
      <c r="AO24" s="249"/>
      <c r="AP24" s="249"/>
      <c r="AQ24" s="249"/>
      <c r="AR24" s="249"/>
      <c r="AS24" s="247" t="s">
        <v>30</v>
      </c>
      <c r="AT24" s="247"/>
      <c r="AU24" s="247"/>
      <c r="AV24" s="248"/>
    </row>
    <row r="25" spans="2:48" ht="24.75" customHeight="1">
      <c r="B25" s="225"/>
      <c r="C25" s="226"/>
      <c r="D25" s="226"/>
      <c r="E25" s="226"/>
      <c r="F25" s="226"/>
      <c r="G25" s="226"/>
      <c r="H25" s="229" t="s">
        <v>112</v>
      </c>
      <c r="I25" s="230"/>
      <c r="J25" s="230"/>
      <c r="K25" s="230"/>
      <c r="L25" s="230"/>
      <c r="M25" s="230"/>
      <c r="N25" s="231"/>
      <c r="O25" s="232" t="s">
        <v>12</v>
      </c>
      <c r="P25" s="233"/>
      <c r="Q25" s="233"/>
      <c r="R25" s="233"/>
      <c r="S25" s="234" t="e">
        <f>IF(VLOOKUP($AY$2,Data,31,FALSE)=0,"-",VLOOKUP($AY$2,Data,31,FALSE))</f>
        <v>#REF!</v>
      </c>
      <c r="T25" s="234"/>
      <c r="U25" s="234"/>
      <c r="V25" s="234"/>
      <c r="W25" s="234"/>
      <c r="X25" s="234"/>
      <c r="Y25" s="234"/>
      <c r="Z25" s="234"/>
      <c r="AA25" s="234"/>
      <c r="AB25" s="235" t="s">
        <v>31</v>
      </c>
      <c r="AC25" s="235"/>
      <c r="AD25" s="235"/>
      <c r="AE25" s="236"/>
      <c r="AF25" s="232" t="s">
        <v>13</v>
      </c>
      <c r="AG25" s="233"/>
      <c r="AH25" s="233"/>
      <c r="AI25" s="233"/>
      <c r="AJ25" s="234" t="e">
        <f>IF(VLOOKUP($AY$2,Data,28,FALSE)=0,"-",VLOOKUP($AY$2,Data,28,FALSE))</f>
        <v>#REF!</v>
      </c>
      <c r="AK25" s="234"/>
      <c r="AL25" s="234"/>
      <c r="AM25" s="234"/>
      <c r="AN25" s="234"/>
      <c r="AO25" s="234"/>
      <c r="AP25" s="234"/>
      <c r="AQ25" s="234"/>
      <c r="AR25" s="234"/>
      <c r="AS25" s="235" t="s">
        <v>32</v>
      </c>
      <c r="AT25" s="235"/>
      <c r="AU25" s="235"/>
      <c r="AV25" s="236"/>
    </row>
    <row r="26" spans="2:48" ht="24.75" customHeight="1">
      <c r="B26" s="227"/>
      <c r="C26" s="228"/>
      <c r="D26" s="228"/>
      <c r="E26" s="228"/>
      <c r="F26" s="228"/>
      <c r="G26" s="228"/>
      <c r="H26" s="219" t="s">
        <v>113</v>
      </c>
      <c r="I26" s="220"/>
      <c r="J26" s="220"/>
      <c r="K26" s="220"/>
      <c r="L26" s="220"/>
      <c r="M26" s="220"/>
      <c r="N26" s="221"/>
      <c r="O26" s="222" t="s">
        <v>12</v>
      </c>
      <c r="P26" s="223"/>
      <c r="Q26" s="223"/>
      <c r="R26" s="223"/>
      <c r="S26" s="240" t="e">
        <f>IF(VLOOKUP($AY$2,Data,32,FALSE)=0,"-",VLOOKUP($AY$2,Data,32,FALSE))</f>
        <v>#REF!</v>
      </c>
      <c r="T26" s="240"/>
      <c r="U26" s="240"/>
      <c r="V26" s="240"/>
      <c r="W26" s="240"/>
      <c r="X26" s="240"/>
      <c r="Y26" s="240"/>
      <c r="Z26" s="240"/>
      <c r="AA26" s="240"/>
      <c r="AB26" s="241" t="s">
        <v>31</v>
      </c>
      <c r="AC26" s="241"/>
      <c r="AD26" s="241"/>
      <c r="AE26" s="242"/>
      <c r="AF26" s="222" t="s">
        <v>13</v>
      </c>
      <c r="AG26" s="223"/>
      <c r="AH26" s="223"/>
      <c r="AI26" s="223"/>
      <c r="AJ26" s="240" t="e">
        <f>IF(VLOOKUP($AY$2,Data,29,FALSE)=0,"-",VLOOKUP($AY$2,Data,29,FALSE))</f>
        <v>#REF!</v>
      </c>
      <c r="AK26" s="240"/>
      <c r="AL26" s="240"/>
      <c r="AM26" s="240"/>
      <c r="AN26" s="240"/>
      <c r="AO26" s="240"/>
      <c r="AP26" s="240"/>
      <c r="AQ26" s="240"/>
      <c r="AR26" s="240"/>
      <c r="AS26" s="241" t="s">
        <v>32</v>
      </c>
      <c r="AT26" s="241"/>
      <c r="AU26" s="241"/>
      <c r="AV26" s="242"/>
    </row>
    <row r="27" spans="2:48" ht="24.75" customHeight="1">
      <c r="B27" s="210" t="s">
        <v>7</v>
      </c>
      <c r="C27" s="211"/>
      <c r="D27" s="211"/>
      <c r="E27" s="211"/>
      <c r="F27" s="211"/>
      <c r="G27" s="211"/>
      <c r="H27" s="211"/>
      <c r="I27" s="211"/>
      <c r="J27" s="211"/>
      <c r="K27" s="211"/>
      <c r="L27" s="211"/>
      <c r="M27" s="211"/>
      <c r="N27" s="212"/>
      <c r="O27" s="216" t="s">
        <v>12</v>
      </c>
      <c r="P27" s="217"/>
      <c r="Q27" s="217"/>
      <c r="R27" s="217"/>
      <c r="S27" s="218" t="e">
        <f>IF(VLOOKUP($AY$2,Data,34,FALSE)=0,"-",VLOOKUP($AY$2,Data,34,FALSE))</f>
        <v>#REF!</v>
      </c>
      <c r="T27" s="218"/>
      <c r="U27" s="218"/>
      <c r="V27" s="218"/>
      <c r="W27" s="218"/>
      <c r="X27" s="218"/>
      <c r="Y27" s="218"/>
      <c r="Z27" s="218"/>
      <c r="AA27" s="218"/>
      <c r="AB27" s="214" t="s">
        <v>29</v>
      </c>
      <c r="AC27" s="214"/>
      <c r="AD27" s="214"/>
      <c r="AE27" s="215"/>
      <c r="AF27" s="216" t="s">
        <v>13</v>
      </c>
      <c r="AG27" s="217"/>
      <c r="AH27" s="217"/>
      <c r="AI27" s="217"/>
      <c r="AJ27" s="218" t="e">
        <f>IF(VLOOKUP($AY$2,Data,33,FALSE)=0,"-",VLOOKUP($AY$2,Data,33,FALSE))</f>
        <v>#REF!</v>
      </c>
      <c r="AK27" s="218"/>
      <c r="AL27" s="218"/>
      <c r="AM27" s="218"/>
      <c r="AN27" s="218"/>
      <c r="AO27" s="218"/>
      <c r="AP27" s="218"/>
      <c r="AQ27" s="218"/>
      <c r="AR27" s="218"/>
      <c r="AS27" s="214" t="s">
        <v>30</v>
      </c>
      <c r="AT27" s="214"/>
      <c r="AU27" s="214"/>
      <c r="AV27" s="215"/>
    </row>
    <row r="28" spans="2:48" ht="24.75" customHeight="1">
      <c r="B28" s="210" t="s">
        <v>14</v>
      </c>
      <c r="C28" s="211"/>
      <c r="D28" s="211"/>
      <c r="E28" s="211"/>
      <c r="F28" s="211"/>
      <c r="G28" s="211"/>
      <c r="H28" s="211"/>
      <c r="I28" s="211"/>
      <c r="J28" s="211"/>
      <c r="K28" s="211"/>
      <c r="L28" s="211"/>
      <c r="M28" s="211"/>
      <c r="N28" s="212"/>
      <c r="O28" s="216" t="s">
        <v>12</v>
      </c>
      <c r="P28" s="217"/>
      <c r="Q28" s="217"/>
      <c r="R28" s="217"/>
      <c r="S28" s="218" t="e">
        <f>IF(VLOOKUP($AY$2,Data,38,FALSE)=0,"-",VLOOKUP($AY$2,Data,38,FALSE))</f>
        <v>#REF!</v>
      </c>
      <c r="T28" s="218"/>
      <c r="U28" s="218"/>
      <c r="V28" s="218"/>
      <c r="W28" s="218"/>
      <c r="X28" s="218"/>
      <c r="Y28" s="218"/>
      <c r="Z28" s="218"/>
      <c r="AA28" s="218"/>
      <c r="AB28" s="214" t="s">
        <v>33</v>
      </c>
      <c r="AC28" s="214"/>
      <c r="AD28" s="214"/>
      <c r="AE28" s="215"/>
      <c r="AF28" s="216" t="s">
        <v>13</v>
      </c>
      <c r="AG28" s="217"/>
      <c r="AH28" s="217"/>
      <c r="AI28" s="217"/>
      <c r="AJ28" s="218" t="e">
        <f>IF(VLOOKUP($AY$2,Data,35,FALSE)=0,"-",VLOOKUP($AY$2,Data,35,FALSE))</f>
        <v>#REF!</v>
      </c>
      <c r="AK28" s="218"/>
      <c r="AL28" s="218"/>
      <c r="AM28" s="218"/>
      <c r="AN28" s="218"/>
      <c r="AO28" s="218"/>
      <c r="AP28" s="218"/>
      <c r="AQ28" s="218"/>
      <c r="AR28" s="218"/>
      <c r="AS28" s="214" t="s">
        <v>34</v>
      </c>
      <c r="AT28" s="214"/>
      <c r="AU28" s="214"/>
      <c r="AV28" s="215"/>
    </row>
    <row r="29" spans="2:48" ht="24.75" customHeight="1">
      <c r="B29" s="210" t="s">
        <v>15</v>
      </c>
      <c r="C29" s="211"/>
      <c r="D29" s="211"/>
      <c r="E29" s="211"/>
      <c r="F29" s="211"/>
      <c r="G29" s="211"/>
      <c r="H29" s="211"/>
      <c r="I29" s="211"/>
      <c r="J29" s="211"/>
      <c r="K29" s="211"/>
      <c r="L29" s="211"/>
      <c r="M29" s="211"/>
      <c r="N29" s="212"/>
      <c r="O29" s="216" t="s">
        <v>12</v>
      </c>
      <c r="P29" s="217"/>
      <c r="Q29" s="217"/>
      <c r="R29" s="217"/>
      <c r="S29" s="218" t="e">
        <f>IF(VLOOKUP($AY$2,Data,39,FALSE)=0,"-",VLOOKUP($AY$2,Data,39,FALSE))</f>
        <v>#REF!</v>
      </c>
      <c r="T29" s="218"/>
      <c r="U29" s="218"/>
      <c r="V29" s="218"/>
      <c r="W29" s="218"/>
      <c r="X29" s="218"/>
      <c r="Y29" s="218"/>
      <c r="Z29" s="218"/>
      <c r="AA29" s="218"/>
      <c r="AB29" s="214" t="s">
        <v>29</v>
      </c>
      <c r="AC29" s="214"/>
      <c r="AD29" s="214"/>
      <c r="AE29" s="215"/>
      <c r="AF29" s="216" t="s">
        <v>13</v>
      </c>
      <c r="AG29" s="217"/>
      <c r="AH29" s="217"/>
      <c r="AI29" s="217"/>
      <c r="AJ29" s="218" t="e">
        <f>IF(VLOOKUP($AY$2,Data,36,FALSE)=0,"-",VLOOKUP($AY$2,Data,36,FALSE))</f>
        <v>#REF!</v>
      </c>
      <c r="AK29" s="218"/>
      <c r="AL29" s="218"/>
      <c r="AM29" s="218"/>
      <c r="AN29" s="218"/>
      <c r="AO29" s="218"/>
      <c r="AP29" s="218"/>
      <c r="AQ29" s="218"/>
      <c r="AR29" s="218"/>
      <c r="AS29" s="214" t="s">
        <v>30</v>
      </c>
      <c r="AT29" s="214"/>
      <c r="AU29" s="214"/>
      <c r="AV29" s="215"/>
    </row>
    <row r="30" spans="2:48" ht="24.75" customHeight="1">
      <c r="B30" s="199" t="s">
        <v>18</v>
      </c>
      <c r="C30" s="200"/>
      <c r="D30" s="200"/>
      <c r="E30" s="200"/>
      <c r="F30" s="200"/>
      <c r="G30" s="200"/>
      <c r="H30" s="200"/>
      <c r="I30" s="200"/>
      <c r="J30" s="200"/>
      <c r="K30" s="200"/>
      <c r="L30" s="200"/>
      <c r="M30" s="200"/>
      <c r="N30" s="201"/>
      <c r="O30" s="168" t="s">
        <v>12</v>
      </c>
      <c r="P30" s="169"/>
      <c r="Q30" s="169"/>
      <c r="R30" s="169"/>
      <c r="S30" s="249" t="e">
        <f>IF(VLOOKUP($AY$2,Data,40,FALSE)=0,"-",VLOOKUP($AY$2,Data,40,FALSE))</f>
        <v>#REF!</v>
      </c>
      <c r="T30" s="249"/>
      <c r="U30" s="249"/>
      <c r="V30" s="249"/>
      <c r="W30" s="249"/>
      <c r="X30" s="249"/>
      <c r="Y30" s="249"/>
      <c r="Z30" s="249"/>
      <c r="AA30" s="249"/>
      <c r="AB30" s="166" t="s">
        <v>29</v>
      </c>
      <c r="AC30" s="166"/>
      <c r="AD30" s="166"/>
      <c r="AE30" s="167"/>
      <c r="AF30" s="168" t="s">
        <v>13</v>
      </c>
      <c r="AG30" s="169"/>
      <c r="AH30" s="169"/>
      <c r="AI30" s="169"/>
      <c r="AJ30" s="249" t="e">
        <f>IF(VLOOKUP($AY$2,Data,37,FALSE)=0,"-",VLOOKUP($AY$2,Data,37,FALSE))</f>
        <v>#REF!</v>
      </c>
      <c r="AK30" s="249"/>
      <c r="AL30" s="249"/>
      <c r="AM30" s="249"/>
      <c r="AN30" s="249"/>
      <c r="AO30" s="249"/>
      <c r="AP30" s="249"/>
      <c r="AQ30" s="249"/>
      <c r="AR30" s="249"/>
      <c r="AS30" s="166" t="s">
        <v>30</v>
      </c>
      <c r="AT30" s="166"/>
      <c r="AU30" s="166"/>
      <c r="AV30" s="167"/>
    </row>
    <row r="31" spans="2:48" ht="33.75" customHeight="1">
      <c r="B31" s="199" t="s">
        <v>16</v>
      </c>
      <c r="C31" s="200"/>
      <c r="D31" s="200"/>
      <c r="E31" s="200"/>
      <c r="F31" s="200"/>
      <c r="G31" s="200"/>
      <c r="H31" s="200"/>
      <c r="I31" s="200"/>
      <c r="J31" s="200"/>
      <c r="K31" s="200"/>
      <c r="L31" s="200"/>
      <c r="M31" s="200"/>
      <c r="N31" s="201"/>
      <c r="O31" s="310" t="e">
        <f>IF(VLOOKUP($AY$2,Data,41,FALSE)=0,"-",VLOOKUP($AY$2,Data,41,FALSE))</f>
        <v>#REF!</v>
      </c>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c r="AP31" s="311"/>
      <c r="AQ31" s="311"/>
      <c r="AR31" s="311"/>
      <c r="AS31" s="311"/>
      <c r="AT31" s="311"/>
      <c r="AU31" s="311"/>
      <c r="AV31" s="312"/>
    </row>
    <row r="32" spans="2:48" ht="21.75" customHeight="1">
      <c r="B32" s="210" t="s">
        <v>8</v>
      </c>
      <c r="C32" s="211"/>
      <c r="D32" s="211"/>
      <c r="E32" s="211"/>
      <c r="F32" s="211"/>
      <c r="G32" s="211"/>
      <c r="H32" s="211"/>
      <c r="I32" s="211"/>
      <c r="J32" s="211"/>
      <c r="K32" s="211"/>
      <c r="L32" s="211"/>
      <c r="M32" s="211"/>
      <c r="N32" s="212"/>
      <c r="O32" s="310" t="e">
        <f>IF(VLOOKUP($AY$2,Data,42,FALSE)=0,"-",VLOOKUP($AY$2,Data,42,FALSE))</f>
        <v>#REF!</v>
      </c>
      <c r="P32" s="311"/>
      <c r="Q32" s="311"/>
      <c r="R32" s="311"/>
      <c r="S32" s="311"/>
      <c r="T32" s="311"/>
      <c r="U32" s="311"/>
      <c r="V32" s="311"/>
      <c r="W32" s="311"/>
      <c r="X32" s="311"/>
      <c r="Y32" s="311"/>
      <c r="Z32" s="311"/>
      <c r="AA32" s="311"/>
      <c r="AB32" s="311"/>
      <c r="AC32" s="311"/>
      <c r="AD32" s="311"/>
      <c r="AE32" s="311"/>
      <c r="AF32" s="311"/>
      <c r="AG32" s="311"/>
      <c r="AH32" s="311"/>
      <c r="AI32" s="311"/>
      <c r="AJ32" s="311"/>
      <c r="AK32" s="311"/>
      <c r="AL32" s="311"/>
      <c r="AM32" s="311"/>
      <c r="AN32" s="311"/>
      <c r="AO32" s="311"/>
      <c r="AP32" s="311"/>
      <c r="AQ32" s="311"/>
      <c r="AR32" s="311"/>
      <c r="AS32" s="311"/>
      <c r="AT32" s="311"/>
      <c r="AU32" s="311"/>
      <c r="AV32" s="312"/>
    </row>
    <row r="33" spans="2:48" ht="18.600000000000001" customHeight="1">
      <c r="B33" s="176" t="s">
        <v>2</v>
      </c>
      <c r="C33" s="202"/>
      <c r="D33" s="202"/>
      <c r="E33" s="202"/>
      <c r="F33" s="202"/>
      <c r="G33" s="202"/>
      <c r="H33" s="202"/>
      <c r="I33" s="202"/>
      <c r="J33" s="202"/>
      <c r="K33" s="202"/>
      <c r="L33" s="202"/>
      <c r="M33" s="202"/>
      <c r="N33" s="203"/>
      <c r="O33" s="182" t="s">
        <v>27</v>
      </c>
      <c r="P33" s="183"/>
      <c r="Q33" s="183"/>
      <c r="R33" s="183"/>
      <c r="S33" s="183"/>
      <c r="T33" s="183"/>
      <c r="U33" s="183"/>
      <c r="V33" s="184"/>
      <c r="W33" s="319" t="e">
        <f>VLOOKUP($AY$2,Data,43,FALSE)</f>
        <v>#REF!</v>
      </c>
      <c r="X33" s="320"/>
      <c r="Y33" s="320"/>
      <c r="Z33" s="320"/>
      <c r="AA33" s="320"/>
      <c r="AB33" s="320"/>
      <c r="AC33" s="320"/>
      <c r="AD33" s="320"/>
      <c r="AE33" s="321"/>
      <c r="AF33" s="185" t="s">
        <v>28</v>
      </c>
      <c r="AG33" s="183"/>
      <c r="AH33" s="183"/>
      <c r="AI33" s="183"/>
      <c r="AJ33" s="183"/>
      <c r="AK33" s="183"/>
      <c r="AL33" s="183"/>
      <c r="AM33" s="184"/>
      <c r="AN33" s="319" t="e">
        <f>VLOOKUP($AY$2,Data,44,FALSE)</f>
        <v>#REF!</v>
      </c>
      <c r="AO33" s="320"/>
      <c r="AP33" s="320"/>
      <c r="AQ33" s="320"/>
      <c r="AR33" s="320"/>
      <c r="AS33" s="320"/>
      <c r="AT33" s="320"/>
      <c r="AU33" s="320"/>
      <c r="AV33" s="322"/>
    </row>
    <row r="34" spans="2:48" ht="18.600000000000001" customHeight="1">
      <c r="B34" s="204"/>
      <c r="C34" s="205"/>
      <c r="D34" s="205"/>
      <c r="E34" s="205"/>
      <c r="F34" s="205"/>
      <c r="G34" s="205"/>
      <c r="H34" s="205"/>
      <c r="I34" s="205"/>
      <c r="J34" s="205"/>
      <c r="K34" s="205"/>
      <c r="L34" s="205"/>
      <c r="M34" s="205"/>
      <c r="N34" s="206"/>
      <c r="O34" s="186" t="s">
        <v>0</v>
      </c>
      <c r="P34" s="187"/>
      <c r="Q34" s="187"/>
      <c r="R34" s="187"/>
      <c r="S34" s="187"/>
      <c r="T34" s="187"/>
      <c r="U34" s="187"/>
      <c r="V34" s="188"/>
      <c r="W34" s="313" t="e">
        <f>VLOOKUP($AY$2,Data,45,FALSE)</f>
        <v>#REF!</v>
      </c>
      <c r="X34" s="314"/>
      <c r="Y34" s="314"/>
      <c r="Z34" s="314"/>
      <c r="AA34" s="314"/>
      <c r="AB34" s="314"/>
      <c r="AC34" s="314"/>
      <c r="AD34" s="314"/>
      <c r="AE34" s="314"/>
      <c r="AF34" s="314"/>
      <c r="AG34" s="314"/>
      <c r="AH34" s="314"/>
      <c r="AI34" s="314"/>
      <c r="AJ34" s="314"/>
      <c r="AK34" s="314"/>
      <c r="AL34" s="314"/>
      <c r="AM34" s="314"/>
      <c r="AN34" s="314"/>
      <c r="AO34" s="314"/>
      <c r="AP34" s="314"/>
      <c r="AQ34" s="314"/>
      <c r="AR34" s="314"/>
      <c r="AS34" s="314"/>
      <c r="AT34" s="314"/>
      <c r="AU34" s="314"/>
      <c r="AV34" s="315"/>
    </row>
    <row r="35" spans="2:48" ht="18.600000000000001" customHeight="1">
      <c r="B35" s="176" t="s">
        <v>3</v>
      </c>
      <c r="C35" s="177"/>
      <c r="D35" s="177"/>
      <c r="E35" s="177"/>
      <c r="F35" s="177"/>
      <c r="G35" s="177"/>
      <c r="H35" s="177"/>
      <c r="I35" s="177"/>
      <c r="J35" s="177"/>
      <c r="K35" s="177"/>
      <c r="L35" s="177"/>
      <c r="M35" s="177"/>
      <c r="N35" s="178"/>
      <c r="O35" s="182" t="s">
        <v>27</v>
      </c>
      <c r="P35" s="183"/>
      <c r="Q35" s="183"/>
      <c r="R35" s="183"/>
      <c r="S35" s="183"/>
      <c r="T35" s="183"/>
      <c r="U35" s="183"/>
      <c r="V35" s="184"/>
      <c r="W35" s="319" t="e">
        <f>VLOOKUP($AY$2,Data,46,FALSE)</f>
        <v>#REF!</v>
      </c>
      <c r="X35" s="320"/>
      <c r="Y35" s="320"/>
      <c r="Z35" s="320"/>
      <c r="AA35" s="320"/>
      <c r="AB35" s="320"/>
      <c r="AC35" s="320"/>
      <c r="AD35" s="320"/>
      <c r="AE35" s="321"/>
      <c r="AF35" s="185" t="s">
        <v>28</v>
      </c>
      <c r="AG35" s="183"/>
      <c r="AH35" s="183"/>
      <c r="AI35" s="183"/>
      <c r="AJ35" s="183"/>
      <c r="AK35" s="183"/>
      <c r="AL35" s="183"/>
      <c r="AM35" s="184"/>
      <c r="AN35" s="319" t="e">
        <f>VLOOKUP($AY$2,Data,47,FALSE)</f>
        <v>#REF!</v>
      </c>
      <c r="AO35" s="320"/>
      <c r="AP35" s="320"/>
      <c r="AQ35" s="320"/>
      <c r="AR35" s="320"/>
      <c r="AS35" s="320"/>
      <c r="AT35" s="320"/>
      <c r="AU35" s="320"/>
      <c r="AV35" s="322"/>
    </row>
    <row r="36" spans="2:48" ht="18.600000000000001" customHeight="1">
      <c r="B36" s="179"/>
      <c r="C36" s="180"/>
      <c r="D36" s="180"/>
      <c r="E36" s="180"/>
      <c r="F36" s="180"/>
      <c r="G36" s="180"/>
      <c r="H36" s="180"/>
      <c r="I36" s="180"/>
      <c r="J36" s="180"/>
      <c r="K36" s="180"/>
      <c r="L36" s="180"/>
      <c r="M36" s="180"/>
      <c r="N36" s="181"/>
      <c r="O36" s="186" t="s">
        <v>0</v>
      </c>
      <c r="P36" s="187"/>
      <c r="Q36" s="187"/>
      <c r="R36" s="187"/>
      <c r="S36" s="187"/>
      <c r="T36" s="187"/>
      <c r="U36" s="187"/>
      <c r="V36" s="188"/>
      <c r="W36" s="313" t="e">
        <f>VLOOKUP($AY$2,Data,48,FALSE)</f>
        <v>#REF!</v>
      </c>
      <c r="X36" s="314"/>
      <c r="Y36" s="314"/>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5"/>
    </row>
    <row r="37" spans="2:48" ht="18.600000000000001" customHeight="1">
      <c r="B37" s="192" t="s">
        <v>1</v>
      </c>
      <c r="C37" s="177"/>
      <c r="D37" s="177"/>
      <c r="E37" s="177"/>
      <c r="F37" s="177"/>
      <c r="G37" s="177"/>
      <c r="H37" s="177"/>
      <c r="I37" s="177"/>
      <c r="J37" s="177"/>
      <c r="K37" s="177"/>
      <c r="L37" s="177"/>
      <c r="M37" s="177"/>
      <c r="N37" s="178"/>
      <c r="O37" s="316" t="e">
        <f>VLOOKUP($AY$2,Data,49,FALSE)</f>
        <v>#REF!</v>
      </c>
      <c r="P37" s="317"/>
      <c r="Q37" s="317"/>
      <c r="R37" s="317"/>
      <c r="S37" s="317"/>
      <c r="T37" s="317"/>
      <c r="U37" s="317"/>
      <c r="V37" s="317"/>
      <c r="W37" s="317"/>
      <c r="X37" s="317"/>
      <c r="Y37" s="317"/>
      <c r="Z37" s="317"/>
      <c r="AA37" s="317"/>
      <c r="AB37" s="317"/>
      <c r="AC37" s="317"/>
      <c r="AD37" s="317"/>
      <c r="AE37" s="317"/>
      <c r="AF37" s="317"/>
      <c r="AG37" s="317"/>
      <c r="AH37" s="317"/>
      <c r="AI37" s="317"/>
      <c r="AJ37" s="317"/>
      <c r="AK37" s="317"/>
      <c r="AL37" s="317"/>
      <c r="AM37" s="317"/>
      <c r="AN37" s="317"/>
      <c r="AO37" s="317"/>
      <c r="AP37" s="317"/>
      <c r="AQ37" s="317"/>
      <c r="AR37" s="317"/>
      <c r="AS37" s="317"/>
      <c r="AT37" s="317"/>
      <c r="AU37" s="317"/>
      <c r="AV37" s="318"/>
    </row>
    <row r="38" spans="2:48" ht="18.600000000000001" customHeight="1">
      <c r="B38" s="193"/>
      <c r="C38" s="194"/>
      <c r="D38" s="194"/>
      <c r="E38" s="194"/>
      <c r="F38" s="194"/>
      <c r="G38" s="194"/>
      <c r="H38" s="194"/>
      <c r="I38" s="194"/>
      <c r="J38" s="194"/>
      <c r="K38" s="194"/>
      <c r="L38" s="194"/>
      <c r="M38" s="194"/>
      <c r="N38" s="195"/>
      <c r="O38" s="160"/>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2"/>
    </row>
    <row r="39" spans="2:48" ht="18.600000000000001" customHeight="1">
      <c r="B39" s="193"/>
      <c r="C39" s="194"/>
      <c r="D39" s="194"/>
      <c r="E39" s="194"/>
      <c r="F39" s="194"/>
      <c r="G39" s="194"/>
      <c r="H39" s="194"/>
      <c r="I39" s="194"/>
      <c r="J39" s="194"/>
      <c r="K39" s="194"/>
      <c r="L39" s="194"/>
      <c r="M39" s="194"/>
      <c r="N39" s="195"/>
      <c r="O39" s="163"/>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4"/>
      <c r="AM39" s="164"/>
      <c r="AN39" s="164"/>
      <c r="AO39" s="164"/>
      <c r="AP39" s="164"/>
      <c r="AQ39" s="164"/>
      <c r="AR39" s="164"/>
      <c r="AS39" s="164"/>
      <c r="AT39" s="164"/>
      <c r="AU39" s="164"/>
      <c r="AV39" s="165"/>
    </row>
    <row r="40" spans="2:48" ht="18.600000000000001" customHeight="1">
      <c r="B40" s="193"/>
      <c r="C40" s="194"/>
      <c r="D40" s="194"/>
      <c r="E40" s="194"/>
      <c r="F40" s="194"/>
      <c r="G40" s="194"/>
      <c r="H40" s="194"/>
      <c r="I40" s="194"/>
      <c r="J40" s="194"/>
      <c r="K40" s="194"/>
      <c r="L40" s="194"/>
      <c r="M40" s="194"/>
      <c r="N40" s="195"/>
      <c r="O40" s="163"/>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5"/>
    </row>
    <row r="41" spans="2:48" ht="18.600000000000001" customHeight="1">
      <c r="B41" s="193"/>
      <c r="C41" s="194"/>
      <c r="D41" s="194"/>
      <c r="E41" s="194"/>
      <c r="F41" s="194"/>
      <c r="G41" s="194"/>
      <c r="H41" s="194"/>
      <c r="I41" s="194"/>
      <c r="J41" s="194"/>
      <c r="K41" s="194"/>
      <c r="L41" s="194"/>
      <c r="M41" s="194"/>
      <c r="N41" s="195"/>
      <c r="O41" s="171"/>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3"/>
    </row>
    <row r="42" spans="2:48" ht="18.600000000000001" customHeight="1">
      <c r="B42" s="174" t="s">
        <v>20</v>
      </c>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row>
    <row r="43" spans="2:48" ht="18.600000000000001" customHeight="1">
      <c r="B43" s="175" t="s">
        <v>48</v>
      </c>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row>
  </sheetData>
  <mergeCells count="154">
    <mergeCell ref="O6:AV6"/>
    <mergeCell ref="AK17:AQ17"/>
    <mergeCell ref="S25:AA25"/>
    <mergeCell ref="AF22:AI22"/>
    <mergeCell ref="AB24:AE24"/>
    <mergeCell ref="B6:N6"/>
    <mergeCell ref="O16:R16"/>
    <mergeCell ref="O17:R17"/>
    <mergeCell ref="AB18:AE18"/>
    <mergeCell ref="AS16:AV16"/>
    <mergeCell ref="B21:G23"/>
    <mergeCell ref="O23:R23"/>
    <mergeCell ref="S23:AA23"/>
    <mergeCell ref="AB21:AE21"/>
    <mergeCell ref="AB22:AE22"/>
    <mergeCell ref="AJ23:AR23"/>
    <mergeCell ref="AJ24:AR24"/>
    <mergeCell ref="AS25:AV25"/>
    <mergeCell ref="AS23:AV23"/>
    <mergeCell ref="B24:G26"/>
    <mergeCell ref="S15:AA15"/>
    <mergeCell ref="O15:R15"/>
    <mergeCell ref="H20:N20"/>
    <mergeCell ref="AJ15:AR15"/>
    <mergeCell ref="O31:AV31"/>
    <mergeCell ref="AB23:AE23"/>
    <mergeCell ref="AS22:AV22"/>
    <mergeCell ref="AS26:AV26"/>
    <mergeCell ref="H23:N23"/>
    <mergeCell ref="H26:N26"/>
    <mergeCell ref="S24:AA24"/>
    <mergeCell ref="H24:N24"/>
    <mergeCell ref="O22:R22"/>
    <mergeCell ref="O26:R26"/>
    <mergeCell ref="S30:AA30"/>
    <mergeCell ref="AJ26:AR26"/>
    <mergeCell ref="AF29:AI29"/>
    <mergeCell ref="AB27:AE27"/>
    <mergeCell ref="AB28:AE28"/>
    <mergeCell ref="AB29:AE29"/>
    <mergeCell ref="AS28:AV28"/>
    <mergeCell ref="O25:R25"/>
    <mergeCell ref="B32:N32"/>
    <mergeCell ref="S29:AA29"/>
    <mergeCell ref="AB26:AE26"/>
    <mergeCell ref="AF18:AI18"/>
    <mergeCell ref="AF19:AI19"/>
    <mergeCell ref="O36:V36"/>
    <mergeCell ref="O35:V35"/>
    <mergeCell ref="AF28:AI28"/>
    <mergeCell ref="O32:AV32"/>
    <mergeCell ref="AS30:AV30"/>
    <mergeCell ref="AN35:AV35"/>
    <mergeCell ref="AF23:AI23"/>
    <mergeCell ref="W36:AV36"/>
    <mergeCell ref="AS21:AV21"/>
    <mergeCell ref="AF20:AI20"/>
    <mergeCell ref="AF21:AI21"/>
    <mergeCell ref="AS19:AV19"/>
    <mergeCell ref="AS20:AV20"/>
    <mergeCell ref="AJ20:AR20"/>
    <mergeCell ref="AJ21:AR21"/>
    <mergeCell ref="AS24:AV24"/>
    <mergeCell ref="B27:N27"/>
    <mergeCell ref="AF26:AI26"/>
    <mergeCell ref="B31:N31"/>
    <mergeCell ref="AB20:AE20"/>
    <mergeCell ref="B28:N28"/>
    <mergeCell ref="B29:N29"/>
    <mergeCell ref="AJ25:AR25"/>
    <mergeCell ref="AJ28:AR28"/>
    <mergeCell ref="B30:N30"/>
    <mergeCell ref="O24:R24"/>
    <mergeCell ref="AF24:AI24"/>
    <mergeCell ref="AF25:AI25"/>
    <mergeCell ref="AF27:AI27"/>
    <mergeCell ref="AJ27:AR27"/>
    <mergeCell ref="AF30:AI30"/>
    <mergeCell ref="AB30:AE30"/>
    <mergeCell ref="AJ30:AR30"/>
    <mergeCell ref="S28:AA28"/>
    <mergeCell ref="O27:R27"/>
    <mergeCell ref="AB25:AE25"/>
    <mergeCell ref="O28:R28"/>
    <mergeCell ref="O29:R29"/>
    <mergeCell ref="O30:R30"/>
    <mergeCell ref="O20:R20"/>
    <mergeCell ref="O21:R21"/>
    <mergeCell ref="B43:AV43"/>
    <mergeCell ref="W34:AV34"/>
    <mergeCell ref="B33:N34"/>
    <mergeCell ref="B42:AV42"/>
    <mergeCell ref="B35:N36"/>
    <mergeCell ref="O37:AV37"/>
    <mergeCell ref="O39:AV39"/>
    <mergeCell ref="O33:V33"/>
    <mergeCell ref="O34:V34"/>
    <mergeCell ref="AF35:AM35"/>
    <mergeCell ref="W33:AE33"/>
    <mergeCell ref="AN33:AV33"/>
    <mergeCell ref="W35:AE35"/>
    <mergeCell ref="AF33:AM33"/>
    <mergeCell ref="O41:AV41"/>
    <mergeCell ref="B37:N41"/>
    <mergeCell ref="O40:AV40"/>
    <mergeCell ref="O38:AV38"/>
    <mergeCell ref="AB19:AE19"/>
    <mergeCell ref="B11:N12"/>
    <mergeCell ref="O11:AV12"/>
    <mergeCell ref="S20:AA20"/>
    <mergeCell ref="AS27:AV27"/>
    <mergeCell ref="S26:AA26"/>
    <mergeCell ref="S27:AA27"/>
    <mergeCell ref="AJ29:AR29"/>
    <mergeCell ref="H19:N19"/>
    <mergeCell ref="AS15:AV15"/>
    <mergeCell ref="AF15:AI15"/>
    <mergeCell ref="AF16:AI16"/>
    <mergeCell ref="AF17:AI17"/>
    <mergeCell ref="AB16:AE16"/>
    <mergeCell ref="H22:N22"/>
    <mergeCell ref="AS18:AV18"/>
    <mergeCell ref="AJ18:AR18"/>
    <mergeCell ref="S21:AA21"/>
    <mergeCell ref="AJ22:AR22"/>
    <mergeCell ref="H21:N21"/>
    <mergeCell ref="AJ16:AR16"/>
    <mergeCell ref="H25:N25"/>
    <mergeCell ref="AS29:AV29"/>
    <mergeCell ref="S22:AA22"/>
    <mergeCell ref="O4:AV5"/>
    <mergeCell ref="H18:N18"/>
    <mergeCell ref="O18:R18"/>
    <mergeCell ref="H16:N16"/>
    <mergeCell ref="B2:AV2"/>
    <mergeCell ref="B7:N8"/>
    <mergeCell ref="B4:N5"/>
    <mergeCell ref="O7:AV8"/>
    <mergeCell ref="B9:N10"/>
    <mergeCell ref="AB15:AE15"/>
    <mergeCell ref="T17:Z17"/>
    <mergeCell ref="O9:AV10"/>
    <mergeCell ref="B15:G20"/>
    <mergeCell ref="O19:R19"/>
    <mergeCell ref="B13:N14"/>
    <mergeCell ref="O13:AV14"/>
    <mergeCell ref="S16:AA16"/>
    <mergeCell ref="S18:AA18"/>
    <mergeCell ref="H17:N17"/>
    <mergeCell ref="AS17:AV17"/>
    <mergeCell ref="AB17:AE17"/>
    <mergeCell ref="AJ19:AR19"/>
    <mergeCell ref="S19:AA19"/>
    <mergeCell ref="H15:N15"/>
  </mergeCells>
  <phoneticPr fontId="2"/>
  <printOptions horizontalCentered="1"/>
  <pageMargins left="0.39370078740157483" right="0.39370078740157483" top="0.41" bottom="0.26" header="0.35" footer="0.24"/>
  <pageSetup paperSize="9" scale="98"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30</vt:i4>
      </vt:variant>
    </vt:vector>
  </HeadingPairs>
  <TitlesOfParts>
    <vt:vector size="62" baseType="lpstr">
      <vt:lpstr>接続供給契約申込書</vt:lpstr>
      <vt:lpstr>申込記入例</vt:lpstr>
      <vt:lpstr>別紙記入例</vt:lpstr>
      <vt:lpstr>別紙(個別)-2</vt:lpstr>
      <vt:lpstr>別紙(個別)-3</vt:lpstr>
      <vt:lpstr>別紙(個別)-4</vt:lpstr>
      <vt:lpstr>別紙(個別)-5</vt:lpstr>
      <vt:lpstr>別紙(個別)-6</vt:lpstr>
      <vt:lpstr>別紙(個別)-7</vt:lpstr>
      <vt:lpstr>別紙(個別)-8</vt:lpstr>
      <vt:lpstr>別紙(個別)-9</vt:lpstr>
      <vt:lpstr>別紙(個別)-10</vt:lpstr>
      <vt:lpstr>別紙(個別)-11</vt:lpstr>
      <vt:lpstr>別紙(個別)-12</vt:lpstr>
      <vt:lpstr>別紙(個別)-13</vt:lpstr>
      <vt:lpstr>別紙(個別)-14</vt:lpstr>
      <vt:lpstr>別紙(個別)-15</vt:lpstr>
      <vt:lpstr>別紙(個別)-16</vt:lpstr>
      <vt:lpstr>別紙(個別)-17</vt:lpstr>
      <vt:lpstr>別紙(個別)-18</vt:lpstr>
      <vt:lpstr>別紙(個別)-19</vt:lpstr>
      <vt:lpstr>別紙(個別)-20</vt:lpstr>
      <vt:lpstr>別紙(個別)-21</vt:lpstr>
      <vt:lpstr>別紙(個別)-22</vt:lpstr>
      <vt:lpstr>別紙(個別)-23</vt:lpstr>
      <vt:lpstr>別紙(個別)-24</vt:lpstr>
      <vt:lpstr>別紙(個別)-25</vt:lpstr>
      <vt:lpstr>別紙(個別)-26</vt:lpstr>
      <vt:lpstr>別紙(個別)-27</vt:lpstr>
      <vt:lpstr>別紙(個別)-28</vt:lpstr>
      <vt:lpstr>別紙(個別)-29</vt:lpstr>
      <vt:lpstr>別紙(個別)-30</vt:lpstr>
      <vt:lpstr>接続供給契約申込書!Print_Area</vt:lpstr>
      <vt:lpstr>'別紙(個別)-10'!Print_Area</vt:lpstr>
      <vt:lpstr>'別紙(個別)-11'!Print_Area</vt:lpstr>
      <vt:lpstr>'別紙(個別)-12'!Print_Area</vt:lpstr>
      <vt:lpstr>'別紙(個別)-13'!Print_Area</vt:lpstr>
      <vt:lpstr>'別紙(個別)-14'!Print_Area</vt:lpstr>
      <vt:lpstr>'別紙(個別)-15'!Print_Area</vt:lpstr>
      <vt:lpstr>'別紙(個別)-16'!Print_Area</vt:lpstr>
      <vt:lpstr>'別紙(個別)-17'!Print_Area</vt:lpstr>
      <vt:lpstr>'別紙(個別)-18'!Print_Area</vt:lpstr>
      <vt:lpstr>'別紙(個別)-19'!Print_Area</vt:lpstr>
      <vt:lpstr>'別紙(個別)-2'!Print_Area</vt:lpstr>
      <vt:lpstr>'別紙(個別)-20'!Print_Area</vt:lpstr>
      <vt:lpstr>'別紙(個別)-21'!Print_Area</vt:lpstr>
      <vt:lpstr>'別紙(個別)-22'!Print_Area</vt:lpstr>
      <vt:lpstr>'別紙(個別)-23'!Print_Area</vt:lpstr>
      <vt:lpstr>'別紙(個別)-24'!Print_Area</vt:lpstr>
      <vt:lpstr>'別紙(個別)-25'!Print_Area</vt:lpstr>
      <vt:lpstr>'別紙(個別)-26'!Print_Area</vt:lpstr>
      <vt:lpstr>'別紙(個別)-27'!Print_Area</vt:lpstr>
      <vt:lpstr>'別紙(個別)-28'!Print_Area</vt:lpstr>
      <vt:lpstr>'別紙(個別)-29'!Print_Area</vt:lpstr>
      <vt:lpstr>'別紙(個別)-3'!Print_Area</vt:lpstr>
      <vt:lpstr>'別紙(個別)-30'!Print_Area</vt:lpstr>
      <vt:lpstr>'別紙(個別)-4'!Print_Area</vt:lpstr>
      <vt:lpstr>'別紙(個別)-5'!Print_Area</vt:lpstr>
      <vt:lpstr>'別紙(個別)-6'!Print_Area</vt:lpstr>
      <vt:lpstr>'別紙(個別)-7'!Print_Area</vt:lpstr>
      <vt:lpstr>'別紙(個別)-8'!Print_Area</vt:lpstr>
      <vt:lpstr>'別紙(個別)-9'!Print_Area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接続供給兼基本契約書（契約締結用）</dc:title>
  <dc:creator>関西電力送配電株式会社</dc:creator>
  <cp:lastPrinted>2016-01-22T00:07:45Z</cp:lastPrinted>
  <dcterms:created xsi:type="dcterms:W3CDTF">2012-03-22T10:01:19Z</dcterms:created>
  <dcterms:modified xsi:type="dcterms:W3CDTF">2022-08-26T01:17:40Z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_AdHocReviewCycleID">
    <vt:i4>1373757100</vt:i4>
  </property>
  <property fmtid="{D5CDD505-2E9C-101B-9397-08002B2CF9AE}" pid="4" name="_EmailSubject">
    <vt:lpwstr>接続供給申込書ご送付について（新規1件・工事2件）</vt:lpwstr>
  </property>
  <property fmtid="{D5CDD505-2E9C-101B-9397-08002B2CF9AE}" pid="5" name="_AuthorEmail">
    <vt:lpwstr>Matsumoto-E@jpn.marubeni.com</vt:lpwstr>
  </property>
  <property fmtid="{D5CDD505-2E9C-101B-9397-08002B2CF9AE}" pid="6" name="_AuthorEmailDisplayName">
    <vt:lpwstr>MATSUMOTO ERIKA-PSLB72M</vt:lpwstr>
  </property>
  <property fmtid="{D5CDD505-2E9C-101B-9397-08002B2CF9AE}" pid="7" name="_ReviewingToolsShownOnce">
    <vt:lpwstr/>
  </property>
</Properties>
</file>